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talha\Cachos\DOEMP\DOEMP\MJL_COVID\ESTATISTICAS SITE\2023\CERTIFICAÇÃO\"/>
    </mc:Choice>
  </mc:AlternateContent>
  <xr:revisionPtr revIDLastSave="0" documentId="13_ncr:1_{DA7C7093-6465-4795-830C-761FD6565518}" xr6:coauthVersionLast="47" xr6:coauthVersionMax="47" xr10:uidLastSave="{00000000-0000-0000-0000-000000000000}"/>
  <bookViews>
    <workbookView xWindow="17172" yWindow="-1116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6" i="1" l="1"/>
  <c r="R45" i="1"/>
  <c r="R46" i="1"/>
  <c r="R47" i="1"/>
  <c r="R48" i="1"/>
  <c r="R49" i="1"/>
  <c r="R50" i="1"/>
  <c r="R51" i="1"/>
  <c r="R52" i="1"/>
  <c r="R53" i="1"/>
  <c r="R54" i="1"/>
  <c r="R55" i="1"/>
  <c r="R44" i="1"/>
  <c r="R37" i="1"/>
  <c r="R26" i="1"/>
  <c r="R27" i="1"/>
  <c r="R28" i="1"/>
  <c r="R29" i="1"/>
  <c r="R30" i="1"/>
  <c r="R31" i="1"/>
  <c r="R32" i="1"/>
  <c r="R33" i="1"/>
  <c r="R34" i="1"/>
  <c r="R35" i="1"/>
  <c r="R36" i="1"/>
  <c r="R25" i="1"/>
  <c r="G37" i="1"/>
  <c r="R18" i="1"/>
  <c r="R7" i="1"/>
  <c r="R8" i="1"/>
  <c r="R9" i="1"/>
  <c r="R10" i="1"/>
  <c r="R11" i="1"/>
  <c r="R12" i="1"/>
  <c r="R13" i="1"/>
  <c r="R14" i="1"/>
  <c r="R15" i="1"/>
  <c r="R16" i="1"/>
  <c r="R17" i="1"/>
  <c r="R6" i="1"/>
  <c r="T45" i="1" l="1"/>
  <c r="T46" i="1"/>
  <c r="T47" i="1"/>
  <c r="T48" i="1"/>
  <c r="T49" i="1"/>
  <c r="T50" i="1"/>
  <c r="T51" i="1"/>
  <c r="T52" i="1"/>
  <c r="T53" i="1"/>
  <c r="T54" i="1"/>
  <c r="T55" i="1"/>
  <c r="T44" i="1"/>
  <c r="K45" i="1"/>
  <c r="K46" i="1"/>
  <c r="K47" i="1"/>
  <c r="K48" i="1"/>
  <c r="K49" i="1"/>
  <c r="K50" i="1"/>
  <c r="K51" i="1"/>
  <c r="K52" i="1"/>
  <c r="K53" i="1"/>
  <c r="K54" i="1"/>
  <c r="K55" i="1"/>
  <c r="K56" i="1"/>
  <c r="K44" i="1"/>
  <c r="T26" i="1"/>
  <c r="T27" i="1"/>
  <c r="T28" i="1"/>
  <c r="T29" i="1"/>
  <c r="T30" i="1"/>
  <c r="T31" i="1"/>
  <c r="T32" i="1"/>
  <c r="T33" i="1"/>
  <c r="T34" i="1"/>
  <c r="T35" i="1"/>
  <c r="T36" i="1"/>
  <c r="T25" i="1"/>
  <c r="K26" i="1"/>
  <c r="K27" i="1"/>
  <c r="K28" i="1"/>
  <c r="K29" i="1"/>
  <c r="K30" i="1"/>
  <c r="K31" i="1"/>
  <c r="K32" i="1"/>
  <c r="K33" i="1"/>
  <c r="K34" i="1"/>
  <c r="K35" i="1"/>
  <c r="K36" i="1"/>
  <c r="K37" i="1"/>
  <c r="K25" i="1"/>
  <c r="K7" i="1"/>
  <c r="K8" i="1"/>
  <c r="K9" i="1"/>
  <c r="K10" i="1"/>
  <c r="K11" i="1"/>
  <c r="K12" i="1"/>
  <c r="K13" i="1"/>
  <c r="K14" i="1"/>
  <c r="K15" i="1"/>
  <c r="K16" i="1"/>
  <c r="K17" i="1"/>
  <c r="K18" i="1"/>
  <c r="T37" i="1" l="1"/>
  <c r="T56" i="1"/>
  <c r="T7" i="1"/>
  <c r="T8" i="1"/>
  <c r="T9" i="1"/>
  <c r="T10" i="1"/>
  <c r="T11" i="1"/>
  <c r="T12" i="1"/>
  <c r="T13" i="1"/>
  <c r="T14" i="1"/>
  <c r="T15" i="1"/>
  <c r="T16" i="1"/>
  <c r="T17" i="1"/>
  <c r="T18" i="1"/>
  <c r="T6" i="1"/>
  <c r="K6" i="1"/>
  <c r="M45" i="1"/>
  <c r="N45" i="1"/>
  <c r="O45" i="1"/>
  <c r="P45" i="1"/>
  <c r="Q45" i="1"/>
  <c r="S45" i="1"/>
  <c r="M46" i="1"/>
  <c r="N46" i="1"/>
  <c r="O46" i="1"/>
  <c r="P46" i="1"/>
  <c r="Q46" i="1"/>
  <c r="S46" i="1"/>
  <c r="M47" i="1"/>
  <c r="N47" i="1"/>
  <c r="O47" i="1"/>
  <c r="P47" i="1"/>
  <c r="Q47" i="1"/>
  <c r="S47" i="1"/>
  <c r="M48" i="1"/>
  <c r="N48" i="1"/>
  <c r="O48" i="1"/>
  <c r="P48" i="1"/>
  <c r="Q48" i="1"/>
  <c r="S48" i="1"/>
  <c r="M49" i="1"/>
  <c r="N49" i="1"/>
  <c r="O49" i="1"/>
  <c r="P49" i="1"/>
  <c r="Q49" i="1"/>
  <c r="S49" i="1"/>
  <c r="M50" i="1"/>
  <c r="N50" i="1"/>
  <c r="O50" i="1"/>
  <c r="P50" i="1"/>
  <c r="Q50" i="1"/>
  <c r="S50" i="1"/>
  <c r="M51" i="1"/>
  <c r="N51" i="1"/>
  <c r="O51" i="1"/>
  <c r="P51" i="1"/>
  <c r="Q51" i="1"/>
  <c r="S51" i="1"/>
  <c r="M52" i="1"/>
  <c r="N52" i="1"/>
  <c r="O52" i="1"/>
  <c r="P52" i="1"/>
  <c r="Q52" i="1"/>
  <c r="S52" i="1"/>
  <c r="M53" i="1"/>
  <c r="N53" i="1"/>
  <c r="O53" i="1"/>
  <c r="P53" i="1"/>
  <c r="Q53" i="1"/>
  <c r="S53" i="1"/>
  <c r="M54" i="1"/>
  <c r="N54" i="1"/>
  <c r="O54" i="1"/>
  <c r="P54" i="1"/>
  <c r="Q54" i="1"/>
  <c r="S54" i="1"/>
  <c r="M55" i="1"/>
  <c r="N55" i="1"/>
  <c r="O55" i="1"/>
  <c r="P55" i="1"/>
  <c r="Q55" i="1"/>
  <c r="S55" i="1"/>
  <c r="S44" i="1"/>
  <c r="Q44" i="1"/>
  <c r="P44" i="1"/>
  <c r="O44" i="1"/>
  <c r="N44" i="1"/>
  <c r="M44" i="1"/>
  <c r="M26" i="1"/>
  <c r="N26" i="1"/>
  <c r="O26" i="1"/>
  <c r="P26" i="1"/>
  <c r="Q26" i="1"/>
  <c r="S26" i="1"/>
  <c r="M27" i="1"/>
  <c r="N27" i="1"/>
  <c r="O27" i="1"/>
  <c r="P27" i="1"/>
  <c r="Q27" i="1"/>
  <c r="S27" i="1"/>
  <c r="M28" i="1"/>
  <c r="N28" i="1"/>
  <c r="O28" i="1"/>
  <c r="P28" i="1"/>
  <c r="Q28" i="1"/>
  <c r="S28" i="1"/>
  <c r="M29" i="1"/>
  <c r="N29" i="1"/>
  <c r="O29" i="1"/>
  <c r="P29" i="1"/>
  <c r="Q29" i="1"/>
  <c r="S29" i="1"/>
  <c r="M30" i="1"/>
  <c r="N30" i="1"/>
  <c r="O30" i="1"/>
  <c r="P30" i="1"/>
  <c r="Q30" i="1"/>
  <c r="S30" i="1"/>
  <c r="M31" i="1"/>
  <c r="N31" i="1"/>
  <c r="O31" i="1"/>
  <c r="P31" i="1"/>
  <c r="Q31" i="1"/>
  <c r="S31" i="1"/>
  <c r="M32" i="1"/>
  <c r="N32" i="1"/>
  <c r="O32" i="1"/>
  <c r="P32" i="1"/>
  <c r="Q32" i="1"/>
  <c r="S32" i="1"/>
  <c r="M33" i="1"/>
  <c r="N33" i="1"/>
  <c r="O33" i="1"/>
  <c r="P33" i="1"/>
  <c r="Q33" i="1"/>
  <c r="S33" i="1"/>
  <c r="M34" i="1"/>
  <c r="N34" i="1"/>
  <c r="O34" i="1"/>
  <c r="P34" i="1"/>
  <c r="Q34" i="1"/>
  <c r="S34" i="1"/>
  <c r="M35" i="1"/>
  <c r="N35" i="1"/>
  <c r="O35" i="1"/>
  <c r="P35" i="1"/>
  <c r="Q35" i="1"/>
  <c r="S35" i="1"/>
  <c r="M36" i="1"/>
  <c r="N36" i="1"/>
  <c r="O36" i="1"/>
  <c r="P36" i="1"/>
  <c r="Q36" i="1"/>
  <c r="S36" i="1"/>
  <c r="S25" i="1"/>
  <c r="Q25" i="1"/>
  <c r="P25" i="1"/>
  <c r="O25" i="1"/>
  <c r="N25" i="1"/>
  <c r="M25" i="1"/>
  <c r="M7" i="1"/>
  <c r="N7" i="1"/>
  <c r="O7" i="1"/>
  <c r="P7" i="1"/>
  <c r="Q7" i="1"/>
  <c r="S7" i="1"/>
  <c r="M8" i="1"/>
  <c r="N8" i="1"/>
  <c r="O8" i="1"/>
  <c r="P8" i="1"/>
  <c r="Q8" i="1"/>
  <c r="S8" i="1"/>
  <c r="M9" i="1"/>
  <c r="N9" i="1"/>
  <c r="O9" i="1"/>
  <c r="P9" i="1"/>
  <c r="Q9" i="1"/>
  <c r="S9" i="1"/>
  <c r="M10" i="1"/>
  <c r="N10" i="1"/>
  <c r="O10" i="1"/>
  <c r="P10" i="1"/>
  <c r="Q10" i="1"/>
  <c r="S10" i="1"/>
  <c r="M11" i="1"/>
  <c r="N11" i="1"/>
  <c r="O11" i="1"/>
  <c r="P11" i="1"/>
  <c r="Q11" i="1"/>
  <c r="S11" i="1"/>
  <c r="M12" i="1"/>
  <c r="N12" i="1"/>
  <c r="O12" i="1"/>
  <c r="P12" i="1"/>
  <c r="Q12" i="1"/>
  <c r="S12" i="1"/>
  <c r="M13" i="1"/>
  <c r="N13" i="1"/>
  <c r="O13" i="1"/>
  <c r="P13" i="1"/>
  <c r="Q13" i="1"/>
  <c r="S13" i="1"/>
  <c r="M14" i="1"/>
  <c r="N14" i="1"/>
  <c r="O14" i="1"/>
  <c r="P14" i="1"/>
  <c r="Q14" i="1"/>
  <c r="S14" i="1"/>
  <c r="M15" i="1"/>
  <c r="N15" i="1"/>
  <c r="O15" i="1"/>
  <c r="P15" i="1"/>
  <c r="Q15" i="1"/>
  <c r="S15" i="1"/>
  <c r="M16" i="1"/>
  <c r="N16" i="1"/>
  <c r="O16" i="1"/>
  <c r="P16" i="1"/>
  <c r="Q16" i="1"/>
  <c r="S16" i="1"/>
  <c r="M17" i="1"/>
  <c r="N17" i="1"/>
  <c r="O17" i="1"/>
  <c r="P17" i="1"/>
  <c r="Q17" i="1"/>
  <c r="S17" i="1"/>
  <c r="S6" i="1"/>
  <c r="Q6" i="1"/>
  <c r="P6" i="1"/>
  <c r="O6" i="1"/>
  <c r="N6" i="1"/>
  <c r="M6" i="1"/>
  <c r="M18" i="1" l="1"/>
  <c r="M37" i="1"/>
  <c r="M56" i="1"/>
  <c r="O18" i="1"/>
  <c r="O37" i="1"/>
  <c r="O56" i="1"/>
  <c r="Q18" i="1"/>
  <c r="Q56" i="1"/>
  <c r="N18" i="1"/>
  <c r="P18" i="1"/>
  <c r="S18" i="1"/>
  <c r="N56" i="1"/>
  <c r="P37" i="1"/>
  <c r="P56" i="1"/>
  <c r="Q37" i="1"/>
  <c r="S37" i="1"/>
  <c r="S56" i="1"/>
  <c r="N37" i="1"/>
</calcChain>
</file>

<file path=xl/sharedStrings.xml><?xml version="1.0" encoding="utf-8"?>
<sst xmlns="http://schemas.openxmlformats.org/spreadsheetml/2006/main" count="59" uniqueCount="23">
  <si>
    <t>ENTIDADE CERTIFICADORA</t>
  </si>
  <si>
    <t>TOTAL</t>
  </si>
  <si>
    <t>* Não inclui os volumes  certificados de Vinho do Porto</t>
  </si>
  <si>
    <t>Fonte: Sivv</t>
  </si>
  <si>
    <t>CVR ALENTEJANA</t>
  </si>
  <si>
    <t>CVR VINHOS VERDES</t>
  </si>
  <si>
    <t>CVR LISBOA</t>
  </si>
  <si>
    <t>CVR PENÍNSULA DE SETÚBAL</t>
  </si>
  <si>
    <t>CVR TEJO</t>
  </si>
  <si>
    <t>CV BAIRRADA</t>
  </si>
  <si>
    <t>CVR BEIRA INTERIOR</t>
  </si>
  <si>
    <t>VOLUME (HL)</t>
  </si>
  <si>
    <t>IVDP. IP *</t>
  </si>
  <si>
    <t>CVR TAVORA VAROSA</t>
  </si>
  <si>
    <t xml:space="preserve"> CVR TRÁS-OS-MONTES</t>
  </si>
  <si>
    <t>CVR ALGARVIA</t>
  </si>
  <si>
    <t>Peso (%)</t>
  </si>
  <si>
    <t>D</t>
  </si>
  <si>
    <t>Evolução dos Volumes Certificados por Entidade Certificadora (DO + IG)</t>
  </si>
  <si>
    <t>Evolução dos Volumes  Certificados por Entidade Certificadora (DO)</t>
  </si>
  <si>
    <t>Evolução dos Volumes Certificados por Entidade Certificadora (IG)</t>
  </si>
  <si>
    <t>2022/2021</t>
  </si>
  <si>
    <t>CVR DÃO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</si>
</sst>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left"/>
    </xf>
    <xf numFmtId="3" fontId="0" fillId="0" borderId="0" xfId="0" applyNumberFormat="1"/>
    <xf numFmtId="0" fontId="1" fillId="2" borderId="0" xfId="0" applyFont="1" applyFill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4" fillId="0" borderId="0" xfId="0" applyNumberFormat="1" applyFont="1"/>
    <xf numFmtId="164" fontId="5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186690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5D39C9-32ED-476C-BE3D-C6BB6EFCE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showGridLines="0" showRowColHeaders="0" tabSelected="1" zoomScaleNormal="100" workbookViewId="0">
      <selection activeCell="R1" sqref="R1"/>
    </sheetView>
  </sheetViews>
  <sheetFormatPr defaultRowHeight="15" x14ac:dyDescent="0.25"/>
  <cols>
    <col min="1" max="1" width="31.85546875" customWidth="1"/>
    <col min="8" max="9" width="9.140625" customWidth="1"/>
    <col min="10" max="10" width="1.28515625" customWidth="1"/>
    <col min="11" max="11" width="10.140625" customWidth="1"/>
    <col min="12" max="12" width="2" customWidth="1"/>
  </cols>
  <sheetData>
    <row r="1" spans="1:20" ht="60" customHeight="1" x14ac:dyDescent="0.3">
      <c r="C1" s="18" t="s">
        <v>18</v>
      </c>
    </row>
    <row r="3" spans="1:20" ht="15.75" thickBot="1" x14ac:dyDescent="0.3"/>
    <row r="4" spans="1:20" ht="18" customHeight="1" x14ac:dyDescent="0.25">
      <c r="A4" s="21" t="s">
        <v>0</v>
      </c>
      <c r="B4" s="23" t="s">
        <v>11</v>
      </c>
      <c r="C4" s="23"/>
      <c r="D4" s="23"/>
      <c r="E4" s="23"/>
      <c r="F4" s="23"/>
      <c r="G4" s="23"/>
      <c r="H4" s="23"/>
      <c r="I4" s="10"/>
      <c r="K4" s="11" t="s">
        <v>17</v>
      </c>
      <c r="M4" s="20" t="s">
        <v>16</v>
      </c>
      <c r="N4" s="20"/>
      <c r="O4" s="20"/>
      <c r="P4" s="20"/>
      <c r="Q4" s="20"/>
      <c r="R4" s="20"/>
      <c r="S4" s="20"/>
      <c r="T4" s="20"/>
    </row>
    <row r="5" spans="1:20" x14ac:dyDescent="0.25">
      <c r="A5" s="22"/>
      <c r="B5" s="5">
        <v>2015</v>
      </c>
      <c r="C5" s="5">
        <v>2016</v>
      </c>
      <c r="D5" s="5">
        <v>2017</v>
      </c>
      <c r="E5" s="5">
        <v>2018</v>
      </c>
      <c r="F5" s="5">
        <v>2019</v>
      </c>
      <c r="G5" s="5">
        <v>2020</v>
      </c>
      <c r="H5" s="5">
        <v>2021</v>
      </c>
      <c r="I5" s="5">
        <v>2022</v>
      </c>
      <c r="K5" s="3" t="s">
        <v>21</v>
      </c>
      <c r="M5" s="3">
        <v>2015</v>
      </c>
      <c r="N5" s="3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  <c r="T5" s="3">
        <v>2022</v>
      </c>
    </row>
    <row r="6" spans="1:20" ht="20.100000000000001" customHeight="1" x14ac:dyDescent="0.25">
      <c r="A6" s="1" t="s">
        <v>4</v>
      </c>
      <c r="B6" s="2">
        <v>1010095.0205000007</v>
      </c>
      <c r="C6" s="2">
        <v>1007626.8452500007</v>
      </c>
      <c r="D6" s="2">
        <v>986346.14800000202</v>
      </c>
      <c r="E6" s="2">
        <v>896430.73750000214</v>
      </c>
      <c r="F6" s="2">
        <v>916968.18050000281</v>
      </c>
      <c r="G6" s="2">
        <v>828584.92075000191</v>
      </c>
      <c r="H6" s="2">
        <v>855464.94525000057</v>
      </c>
      <c r="I6" s="2">
        <v>924604.17925000133</v>
      </c>
      <c r="K6" s="12">
        <f>(I6-H6)/H6</f>
        <v>8.0820651253916131E-2</v>
      </c>
      <c r="M6" s="4">
        <f>B6/$B$18</f>
        <v>0.34538017293206258</v>
      </c>
      <c r="N6" s="4">
        <f>C6/$C$18</f>
        <v>0.3328340186101213</v>
      </c>
      <c r="O6" s="4">
        <f>D6/$D$18</f>
        <v>0.30550620248832244</v>
      </c>
      <c r="P6" s="4">
        <f>E6/$E$18</f>
        <v>0.27575243240349967</v>
      </c>
      <c r="Q6" s="4">
        <f>F6/$F$18</f>
        <v>0.26065516724923299</v>
      </c>
      <c r="R6" s="4">
        <f>G6/$G$18</f>
        <v>0.23045586323803446</v>
      </c>
      <c r="S6" s="4">
        <f>H6/$H$18</f>
        <v>0.22682552717594848</v>
      </c>
      <c r="T6" s="4">
        <f>I6/$I$18</f>
        <v>0.237664933877134</v>
      </c>
    </row>
    <row r="7" spans="1:20" ht="20.100000000000001" customHeight="1" x14ac:dyDescent="0.25">
      <c r="A7" s="1" t="s">
        <v>5</v>
      </c>
      <c r="B7" s="2">
        <v>619827.96125000145</v>
      </c>
      <c r="C7" s="2">
        <v>649512.30197000166</v>
      </c>
      <c r="D7" s="2">
        <v>669139.18900000129</v>
      </c>
      <c r="E7" s="2">
        <v>698891.09578000067</v>
      </c>
      <c r="F7" s="2">
        <v>730233.88650000247</v>
      </c>
      <c r="G7" s="2">
        <v>767537.05250000139</v>
      </c>
      <c r="H7" s="2">
        <v>850965.77525000251</v>
      </c>
      <c r="I7" s="2">
        <v>846353.92450000148</v>
      </c>
      <c r="K7" s="12">
        <f t="shared" ref="K7:K18" si="0">(I7-H7)/H7</f>
        <v>-5.4195490396145843E-3</v>
      </c>
      <c r="M7" s="4">
        <f t="shared" ref="M7:M17" si="1">B7/$B$18</f>
        <v>0.21193678228280419</v>
      </c>
      <c r="N7" s="4">
        <f t="shared" ref="N7:N17" si="2">C7/$C$18</f>
        <v>0.21454349953106919</v>
      </c>
      <c r="O7" s="4">
        <f t="shared" ref="O7:O17" si="3">D7/$D$18</f>
        <v>0.20725601552965747</v>
      </c>
      <c r="P7" s="4">
        <f t="shared" ref="P7:P17" si="4">E7/$E$18</f>
        <v>0.21498696060328029</v>
      </c>
      <c r="Q7" s="4">
        <f t="shared" ref="Q7:Q17" si="5">F7/$F$18</f>
        <v>0.20757452642787202</v>
      </c>
      <c r="R7" s="4">
        <f t="shared" ref="R7:R17" si="6">G7/$G$18</f>
        <v>0.21347650623542197</v>
      </c>
      <c r="S7" s="4">
        <f t="shared" ref="S7:S17" si="7">H7/$H$18</f>
        <v>0.22563257752585436</v>
      </c>
      <c r="T7" s="4">
        <f t="shared" ref="T7:T18" si="8">I7/$I$18</f>
        <v>0.21755109269147879</v>
      </c>
    </row>
    <row r="8" spans="1:20" ht="20.100000000000001" customHeight="1" x14ac:dyDescent="0.25">
      <c r="A8" s="1" t="s">
        <v>12</v>
      </c>
      <c r="B8" s="2">
        <v>405260.25818999932</v>
      </c>
      <c r="C8" s="2">
        <v>457958.78597999958</v>
      </c>
      <c r="D8" s="2">
        <v>502600.37856999954</v>
      </c>
      <c r="E8" s="2">
        <v>483743.9187499996</v>
      </c>
      <c r="F8" s="2">
        <v>470881.24714999925</v>
      </c>
      <c r="G8" s="2">
        <v>480216.51959999965</v>
      </c>
      <c r="H8" s="2">
        <v>520449.82414999913</v>
      </c>
      <c r="I8" s="2">
        <v>555754.57359999977</v>
      </c>
      <c r="K8" s="12">
        <f t="shared" si="0"/>
        <v>6.7835068457676034E-2</v>
      </c>
      <c r="M8" s="4">
        <f t="shared" si="1"/>
        <v>0.13856999115476207</v>
      </c>
      <c r="N8" s="4">
        <f t="shared" si="2"/>
        <v>0.15127054604992982</v>
      </c>
      <c r="O8" s="4">
        <f t="shared" si="3"/>
        <v>0.15567307008544579</v>
      </c>
      <c r="P8" s="4">
        <f t="shared" si="4"/>
        <v>0.14880520789339063</v>
      </c>
      <c r="Q8" s="4">
        <f t="shared" si="5"/>
        <v>0.13385156959697805</v>
      </c>
      <c r="R8" s="4">
        <f t="shared" si="6"/>
        <v>0.13356351267581543</v>
      </c>
      <c r="S8" s="4">
        <f t="shared" si="7"/>
        <v>0.13799666063108404</v>
      </c>
      <c r="T8" s="4">
        <f t="shared" si="8"/>
        <v>0.14285396600056366</v>
      </c>
    </row>
    <row r="9" spans="1:20" ht="20.100000000000001" customHeight="1" x14ac:dyDescent="0.25">
      <c r="A9" s="1" t="s">
        <v>6</v>
      </c>
      <c r="B9" s="2">
        <v>238778.14985000002</v>
      </c>
      <c r="C9" s="2">
        <v>269555.9694</v>
      </c>
      <c r="D9" s="2">
        <v>303947.712</v>
      </c>
      <c r="E9" s="2">
        <v>357816.39305000001</v>
      </c>
      <c r="F9" s="2">
        <v>417672.12750000006</v>
      </c>
      <c r="G9" s="2">
        <v>489341.9658000003</v>
      </c>
      <c r="H9" s="2">
        <v>466693.06900000013</v>
      </c>
      <c r="I9" s="2">
        <v>506801.10579999973</v>
      </c>
      <c r="K9" s="12">
        <f t="shared" si="0"/>
        <v>8.5940930911917152E-2</v>
      </c>
      <c r="M9" s="4">
        <f t="shared" si="1"/>
        <v>8.1645030431660173E-2</v>
      </c>
      <c r="N9" s="4">
        <f t="shared" si="2"/>
        <v>8.9038315085272698E-2</v>
      </c>
      <c r="O9" s="4">
        <f t="shared" si="3"/>
        <v>9.4143330347485801E-2</v>
      </c>
      <c r="P9" s="4">
        <f t="shared" si="4"/>
        <v>0.11006844880459486</v>
      </c>
      <c r="Q9" s="4">
        <f t="shared" si="5"/>
        <v>0.11872647335427922</v>
      </c>
      <c r="R9" s="4">
        <f t="shared" si="6"/>
        <v>0.13610158997940652</v>
      </c>
      <c r="S9" s="4">
        <f t="shared" si="7"/>
        <v>0.12374312003439308</v>
      </c>
      <c r="T9" s="4">
        <f t="shared" si="8"/>
        <v>0.13027071908383347</v>
      </c>
    </row>
    <row r="10" spans="1:20" ht="20.100000000000001" customHeight="1" x14ac:dyDescent="0.25">
      <c r="A10" s="1" t="s">
        <v>7</v>
      </c>
      <c r="B10" s="2">
        <v>303600.14330000005</v>
      </c>
      <c r="C10" s="2">
        <v>292491.40519999975</v>
      </c>
      <c r="D10" s="2">
        <v>342931.12250000006</v>
      </c>
      <c r="E10" s="2">
        <v>362200.13204999978</v>
      </c>
      <c r="F10" s="2">
        <v>410672.25624999998</v>
      </c>
      <c r="G10" s="2">
        <v>424629.8085000001</v>
      </c>
      <c r="H10" s="2">
        <v>448691.38694999984</v>
      </c>
      <c r="I10" s="2">
        <v>446674.25874999963</v>
      </c>
      <c r="K10" s="12">
        <f t="shared" si="0"/>
        <v>-4.4955803892553657E-3</v>
      </c>
      <c r="M10" s="4">
        <f t="shared" si="1"/>
        <v>0.10380951085497696</v>
      </c>
      <c r="N10" s="4">
        <f t="shared" si="2"/>
        <v>9.661422803546249E-2</v>
      </c>
      <c r="O10" s="4">
        <f t="shared" si="3"/>
        <v>0.10621786799945257</v>
      </c>
      <c r="P10" s="4">
        <f t="shared" si="4"/>
        <v>0.11141693747382907</v>
      </c>
      <c r="Q10" s="4">
        <f t="shared" si="5"/>
        <v>0.11673670680600381</v>
      </c>
      <c r="R10" s="4">
        <f t="shared" si="6"/>
        <v>0.11810307745631099</v>
      </c>
      <c r="S10" s="4">
        <f t="shared" si="7"/>
        <v>0.11896999514632202</v>
      </c>
      <c r="T10" s="4">
        <f t="shared" si="8"/>
        <v>0.11481541026187866</v>
      </c>
    </row>
    <row r="11" spans="1:20" ht="20.100000000000001" customHeight="1" x14ac:dyDescent="0.25">
      <c r="A11" s="1" t="s">
        <v>8</v>
      </c>
      <c r="B11" s="2">
        <v>113987.75749999992</v>
      </c>
      <c r="C11" s="2">
        <v>118399.43874999994</v>
      </c>
      <c r="D11" s="2">
        <v>132431.39249999993</v>
      </c>
      <c r="E11" s="2">
        <v>140348.89997999993</v>
      </c>
      <c r="F11" s="2">
        <v>255612.86340000003</v>
      </c>
      <c r="G11" s="2">
        <v>330462.52700000006</v>
      </c>
      <c r="H11" s="2">
        <v>342414.33990000008</v>
      </c>
      <c r="I11" s="2">
        <v>302973.75029999996</v>
      </c>
      <c r="K11" s="12">
        <f t="shared" si="0"/>
        <v>-0.1151838138890985</v>
      </c>
      <c r="M11" s="4">
        <f t="shared" si="1"/>
        <v>3.8975651397628049E-2</v>
      </c>
      <c r="N11" s="4">
        <f t="shared" si="2"/>
        <v>3.9109082083425534E-2</v>
      </c>
      <c r="O11" s="4">
        <f t="shared" si="3"/>
        <v>4.1018674726872255E-2</v>
      </c>
      <c r="P11" s="4">
        <f t="shared" si="4"/>
        <v>4.3172940123151871E-2</v>
      </c>
      <c r="Q11" s="4">
        <f t="shared" si="5"/>
        <v>7.2659897123422759E-2</v>
      </c>
      <c r="R11" s="4">
        <f t="shared" si="6"/>
        <v>9.1912156521836041E-2</v>
      </c>
      <c r="S11" s="4">
        <f t="shared" si="7"/>
        <v>9.0790760733888615E-2</v>
      </c>
      <c r="T11" s="4">
        <f t="shared" si="8"/>
        <v>7.7877904888949481E-2</v>
      </c>
    </row>
    <row r="12" spans="1:20" ht="20.100000000000001" customHeight="1" x14ac:dyDescent="0.25">
      <c r="A12" s="1" t="s">
        <v>22</v>
      </c>
      <c r="B12" s="2">
        <v>132920.42324999999</v>
      </c>
      <c r="C12" s="2">
        <v>134954.1384999998</v>
      </c>
      <c r="D12" s="2">
        <v>178090.93758999987</v>
      </c>
      <c r="E12" s="2">
        <v>184554.60874999961</v>
      </c>
      <c r="F12" s="2">
        <v>182278.94624999983</v>
      </c>
      <c r="G12" s="2">
        <v>173307.78249999988</v>
      </c>
      <c r="H12" s="2">
        <v>174547.67224999968</v>
      </c>
      <c r="I12" s="2">
        <v>169631.59149999992</v>
      </c>
      <c r="K12" s="12">
        <f t="shared" si="0"/>
        <v>-2.8164688114308382E-2</v>
      </c>
      <c r="M12" s="4">
        <f t="shared" si="1"/>
        <v>4.5449267481353667E-2</v>
      </c>
      <c r="N12" s="4">
        <f t="shared" si="2"/>
        <v>4.4577343742640607E-2</v>
      </c>
      <c r="O12" s="4">
        <f t="shared" si="3"/>
        <v>5.5161046810014588E-2</v>
      </c>
      <c r="P12" s="4">
        <f t="shared" si="4"/>
        <v>5.6771125916561374E-2</v>
      </c>
      <c r="Q12" s="4">
        <f t="shared" si="5"/>
        <v>5.1814174396869937E-2</v>
      </c>
      <c r="R12" s="4">
        <f t="shared" si="6"/>
        <v>4.8202415493821794E-2</v>
      </c>
      <c r="S12" s="4">
        <f t="shared" si="7"/>
        <v>4.6281110634954825E-2</v>
      </c>
      <c r="T12" s="4">
        <f t="shared" si="8"/>
        <v>4.3602962091327177E-2</v>
      </c>
    </row>
    <row r="13" spans="1:20" ht="20.100000000000001" customHeight="1" x14ac:dyDescent="0.25">
      <c r="A13" s="1" t="s">
        <v>9</v>
      </c>
      <c r="B13" s="2">
        <v>47243.37124999996</v>
      </c>
      <c r="C13" s="2">
        <v>43464.965000000011</v>
      </c>
      <c r="D13" s="2">
        <v>52391.232249999979</v>
      </c>
      <c r="E13" s="2">
        <v>56473.706250000017</v>
      </c>
      <c r="F13" s="2">
        <v>71248.173750000016</v>
      </c>
      <c r="G13" s="2">
        <v>44756.307500000046</v>
      </c>
      <c r="H13" s="2">
        <v>47226.639749999995</v>
      </c>
      <c r="I13" s="2">
        <v>50929.914250000023</v>
      </c>
      <c r="K13" s="12">
        <f t="shared" si="0"/>
        <v>7.8414947995533155E-2</v>
      </c>
      <c r="M13" s="4">
        <f t="shared" si="1"/>
        <v>1.615385028246321E-2</v>
      </c>
      <c r="N13" s="4">
        <f t="shared" si="2"/>
        <v>1.4357119441482311E-2</v>
      </c>
      <c r="O13" s="4">
        <f t="shared" si="3"/>
        <v>1.6227413105263315E-2</v>
      </c>
      <c r="P13" s="4">
        <f t="shared" si="4"/>
        <v>1.7371963291562379E-2</v>
      </c>
      <c r="Q13" s="4">
        <f t="shared" si="5"/>
        <v>2.0252834329411728E-2</v>
      </c>
      <c r="R13" s="4">
        <f t="shared" si="6"/>
        <v>1.2448154947018933E-2</v>
      </c>
      <c r="S13" s="4">
        <f t="shared" si="7"/>
        <v>1.2522088155128112E-2</v>
      </c>
      <c r="T13" s="4">
        <f t="shared" si="8"/>
        <v>1.3091282706955537E-2</v>
      </c>
    </row>
    <row r="14" spans="1:20" ht="20.100000000000001" customHeight="1" x14ac:dyDescent="0.25">
      <c r="A14" s="1" t="s">
        <v>10</v>
      </c>
      <c r="B14" s="2">
        <v>24590.925000000007</v>
      </c>
      <c r="C14" s="2">
        <v>22255.991250000003</v>
      </c>
      <c r="D14" s="2">
        <v>25079.393749999999</v>
      </c>
      <c r="E14" s="2">
        <v>26999.785000000003</v>
      </c>
      <c r="F14" s="2">
        <v>25928.186250000006</v>
      </c>
      <c r="G14" s="2">
        <v>27088.537499999991</v>
      </c>
      <c r="H14" s="2">
        <v>28240.305499999995</v>
      </c>
      <c r="I14" s="2">
        <v>39000.768750000017</v>
      </c>
      <c r="K14" s="12">
        <f t="shared" si="0"/>
        <v>0.38103211206408599</v>
      </c>
      <c r="M14" s="4">
        <f t="shared" si="1"/>
        <v>8.4083356087184848E-3</v>
      </c>
      <c r="N14" s="4">
        <f t="shared" si="2"/>
        <v>7.3514823873626761E-3</v>
      </c>
      <c r="O14" s="4">
        <f t="shared" si="3"/>
        <v>7.7679731003236522E-3</v>
      </c>
      <c r="P14" s="4">
        <f t="shared" si="4"/>
        <v>8.3054452247868261E-3</v>
      </c>
      <c r="Q14" s="4">
        <f t="shared" si="5"/>
        <v>7.3702837973918045E-3</v>
      </c>
      <c r="R14" s="4">
        <f t="shared" si="6"/>
        <v>7.5341852561928262E-3</v>
      </c>
      <c r="S14" s="4">
        <f t="shared" si="7"/>
        <v>7.4878838907599665E-3</v>
      </c>
      <c r="T14" s="4">
        <f t="shared" si="8"/>
        <v>1.0024954822986903E-2</v>
      </c>
    </row>
    <row r="15" spans="1:20" ht="20.100000000000001" customHeight="1" x14ac:dyDescent="0.25">
      <c r="A15" s="1" t="s">
        <v>13</v>
      </c>
      <c r="B15" s="2">
        <v>12571.432499999999</v>
      </c>
      <c r="C15" s="2">
        <v>11727.622499999999</v>
      </c>
      <c r="D15" s="2">
        <v>16612.072500000002</v>
      </c>
      <c r="E15" s="2">
        <v>20798.445</v>
      </c>
      <c r="F15" s="2">
        <v>13651.410000000002</v>
      </c>
      <c r="G15" s="2">
        <v>12124.552500000003</v>
      </c>
      <c r="H15" s="2">
        <v>16820.797500000001</v>
      </c>
      <c r="I15" s="2">
        <v>24005.022500000003</v>
      </c>
      <c r="K15" s="12">
        <f t="shared" si="0"/>
        <v>0.42710370896504768</v>
      </c>
      <c r="M15" s="4">
        <f t="shared" si="1"/>
        <v>4.2985297845587675E-3</v>
      </c>
      <c r="N15" s="4">
        <f t="shared" si="2"/>
        <v>3.8738068004222559E-3</v>
      </c>
      <c r="O15" s="4">
        <f t="shared" si="3"/>
        <v>5.1453449635570359E-3</v>
      </c>
      <c r="P15" s="4">
        <f t="shared" si="4"/>
        <v>6.3978415275618462E-3</v>
      </c>
      <c r="Q15" s="4">
        <f t="shared" si="5"/>
        <v>3.880516938763985E-3</v>
      </c>
      <c r="R15" s="4">
        <f t="shared" si="6"/>
        <v>3.3722243101325026E-3</v>
      </c>
      <c r="S15" s="4">
        <f t="shared" si="7"/>
        <v>4.4600147342593564E-3</v>
      </c>
      <c r="T15" s="4">
        <f t="shared" si="8"/>
        <v>6.170372374705667E-3</v>
      </c>
    </row>
    <row r="16" spans="1:20" ht="20.100000000000001" customHeight="1" x14ac:dyDescent="0.25">
      <c r="A16" s="1" t="s">
        <v>15</v>
      </c>
      <c r="B16" s="2">
        <v>6084.1825000000008</v>
      </c>
      <c r="C16" s="2">
        <v>8306.0374999999985</v>
      </c>
      <c r="D16" s="2">
        <v>8091.2450000000008</v>
      </c>
      <c r="E16" s="2">
        <v>11230.637500000003</v>
      </c>
      <c r="F16" s="2">
        <v>10080.827500000003</v>
      </c>
      <c r="G16" s="2">
        <v>7345.6350000000002</v>
      </c>
      <c r="H16" s="2">
        <v>8839.9650000000001</v>
      </c>
      <c r="I16" s="2">
        <v>12387.702499999996</v>
      </c>
      <c r="K16" s="12">
        <f t="shared" si="0"/>
        <v>0.40132936046692441</v>
      </c>
      <c r="M16" s="4">
        <f t="shared" si="1"/>
        <v>2.0803547798503652E-3</v>
      </c>
      <c r="N16" s="4">
        <f t="shared" si="2"/>
        <v>2.743606775547411E-3</v>
      </c>
      <c r="O16" s="4">
        <f t="shared" si="3"/>
        <v>2.5061440533477113E-3</v>
      </c>
      <c r="P16" s="4">
        <f t="shared" si="4"/>
        <v>3.4546736055745208E-3</v>
      </c>
      <c r="Q16" s="4">
        <f t="shared" si="5"/>
        <v>2.86555175403184E-3</v>
      </c>
      <c r="R16" s="4">
        <f t="shared" si="6"/>
        <v>2.0430551082491629E-3</v>
      </c>
      <c r="S16" s="4">
        <f t="shared" si="7"/>
        <v>2.3439063546384772E-3</v>
      </c>
      <c r="T16" s="4">
        <f t="shared" si="8"/>
        <v>3.1841976941313966E-3</v>
      </c>
    </row>
    <row r="17" spans="1:20" ht="20.100000000000001" customHeight="1" x14ac:dyDescent="0.25">
      <c r="A17" s="1" t="s">
        <v>14</v>
      </c>
      <c r="B17" s="2">
        <v>9629.2762500000026</v>
      </c>
      <c r="C17" s="2">
        <v>11161.933750000004</v>
      </c>
      <c r="D17" s="2">
        <v>10902.589999999998</v>
      </c>
      <c r="E17" s="2">
        <v>11365.05875</v>
      </c>
      <c r="F17" s="2">
        <v>12707.833750000003</v>
      </c>
      <c r="G17" s="2">
        <v>10021.357500000002</v>
      </c>
      <c r="H17" s="2">
        <v>11112.080000000002</v>
      </c>
      <c r="I17" s="2">
        <v>11251.737500000001</v>
      </c>
      <c r="K17" s="12">
        <f t="shared" si="0"/>
        <v>1.2568079063505601E-2</v>
      </c>
      <c r="M17" s="4">
        <f t="shared" si="1"/>
        <v>3.2925230091613955E-3</v>
      </c>
      <c r="N17" s="4">
        <f t="shared" si="2"/>
        <v>3.6869514572636275E-3</v>
      </c>
      <c r="O17" s="4">
        <f t="shared" si="3"/>
        <v>3.3769167902576447E-3</v>
      </c>
      <c r="P17" s="4">
        <f t="shared" si="4"/>
        <v>3.4960231322067646E-3</v>
      </c>
      <c r="Q17" s="4">
        <f t="shared" si="5"/>
        <v>3.6122982257416384E-3</v>
      </c>
      <c r="R17" s="4">
        <f t="shared" si="6"/>
        <v>2.7872587777593174E-3</v>
      </c>
      <c r="S17" s="4">
        <f t="shared" si="7"/>
        <v>2.9463549827687253E-3</v>
      </c>
      <c r="T17" s="4">
        <f t="shared" si="8"/>
        <v>2.8922035060554431E-3</v>
      </c>
    </row>
    <row r="18" spans="1:20" ht="26.25" customHeight="1" thickBot="1" x14ac:dyDescent="0.3">
      <c r="A18" s="6" t="s">
        <v>1</v>
      </c>
      <c r="B18" s="7">
        <v>2924588.9013400017</v>
      </c>
      <c r="C18" s="7">
        <v>3027415.4350500018</v>
      </c>
      <c r="D18" s="7">
        <v>3228563.4136600019</v>
      </c>
      <c r="E18" s="7">
        <v>3250853.4183600014</v>
      </c>
      <c r="F18" s="7">
        <v>3517935.9388000052</v>
      </c>
      <c r="G18" s="7">
        <v>3595416.9666500036</v>
      </c>
      <c r="H18" s="7">
        <v>3771466.8005000018</v>
      </c>
      <c r="I18" s="7">
        <v>3890368.5292000012</v>
      </c>
      <c r="K18" s="13">
        <f t="shared" si="0"/>
        <v>3.152665394913088E-2</v>
      </c>
      <c r="L18" s="8"/>
      <c r="M18" s="9">
        <f>SUM(M6:M17)</f>
        <v>0.99999999999999989</v>
      </c>
      <c r="N18" s="9">
        <f t="shared" ref="N18:S18" si="9">SUM(N6:N17)</f>
        <v>1</v>
      </c>
      <c r="O18" s="9">
        <f t="shared" si="9"/>
        <v>1</v>
      </c>
      <c r="P18" s="9">
        <f t="shared" si="9"/>
        <v>1.0000000000000002</v>
      </c>
      <c r="Q18" s="9">
        <f t="shared" si="9"/>
        <v>0.99999999999999978</v>
      </c>
      <c r="R18" s="9">
        <f t="shared" si="9"/>
        <v>1</v>
      </c>
      <c r="S18" s="9">
        <f t="shared" si="9"/>
        <v>0.99999999999999989</v>
      </c>
      <c r="T18" s="9">
        <f t="shared" si="8"/>
        <v>1</v>
      </c>
    </row>
    <row r="21" spans="1:20" ht="15.75" x14ac:dyDescent="0.25">
      <c r="C21" s="19" t="s">
        <v>19</v>
      </c>
    </row>
    <row r="22" spans="1:20" ht="15.75" thickBot="1" x14ac:dyDescent="0.3"/>
    <row r="23" spans="1:20" ht="18" customHeight="1" x14ac:dyDescent="0.25">
      <c r="A23" s="21" t="s">
        <v>0</v>
      </c>
      <c r="B23" s="23" t="s">
        <v>11</v>
      </c>
      <c r="C23" s="23"/>
      <c r="D23" s="23"/>
      <c r="E23" s="23"/>
      <c r="F23" s="23"/>
      <c r="G23" s="23"/>
      <c r="H23" s="23"/>
      <c r="I23" s="10"/>
      <c r="J23" s="14"/>
      <c r="K23" s="11" t="s">
        <v>17</v>
      </c>
      <c r="M23" s="20" t="s">
        <v>16</v>
      </c>
      <c r="N23" s="20"/>
      <c r="O23" s="20"/>
      <c r="P23" s="20"/>
      <c r="Q23" s="20"/>
      <c r="R23" s="20"/>
      <c r="S23" s="20"/>
      <c r="T23" s="20"/>
    </row>
    <row r="24" spans="1:20" x14ac:dyDescent="0.25">
      <c r="A24" s="22"/>
      <c r="B24" s="5">
        <v>2015</v>
      </c>
      <c r="C24" s="5">
        <v>2016</v>
      </c>
      <c r="D24" s="5">
        <v>2017</v>
      </c>
      <c r="E24" s="5">
        <v>2018</v>
      </c>
      <c r="F24" s="5">
        <v>2019</v>
      </c>
      <c r="G24" s="5">
        <v>2020</v>
      </c>
      <c r="H24" s="5">
        <v>2021</v>
      </c>
      <c r="I24" s="5">
        <v>2022</v>
      </c>
      <c r="J24" s="15"/>
      <c r="K24" s="3" t="s">
        <v>21</v>
      </c>
      <c r="M24" s="3">
        <v>2015</v>
      </c>
      <c r="N24" s="3">
        <v>2016</v>
      </c>
      <c r="O24" s="3">
        <v>2017</v>
      </c>
      <c r="P24" s="3">
        <v>2018</v>
      </c>
      <c r="Q24" s="3">
        <v>2019</v>
      </c>
      <c r="R24" s="3">
        <v>2020</v>
      </c>
      <c r="S24" s="3">
        <v>2021</v>
      </c>
      <c r="T24" s="3">
        <v>2022</v>
      </c>
    </row>
    <row r="25" spans="1:20" ht="20.100000000000001" customHeight="1" x14ac:dyDescent="0.25">
      <c r="A25" s="17" t="s">
        <v>5</v>
      </c>
      <c r="B25" s="2">
        <v>565979.47875000024</v>
      </c>
      <c r="C25" s="2">
        <v>600339.13322000101</v>
      </c>
      <c r="D25" s="2">
        <v>618592.90525000123</v>
      </c>
      <c r="E25" s="2">
        <v>644061.51078000036</v>
      </c>
      <c r="F25" s="2">
        <v>676657.05025000044</v>
      </c>
      <c r="G25" s="2">
        <v>712191.76375000121</v>
      </c>
      <c r="H25" s="2">
        <v>792106.69150000089</v>
      </c>
      <c r="I25" s="2">
        <v>790632.20200000121</v>
      </c>
      <c r="J25" s="2"/>
      <c r="K25" s="12">
        <f>(I25-H25)/I25</f>
        <v>-1.8649499682276711E-3</v>
      </c>
      <c r="M25" s="4">
        <f>B25/$B$37</f>
        <v>0.39380654701538764</v>
      </c>
      <c r="N25" s="4">
        <f>C25/$C$37</f>
        <v>0.3911272563237122</v>
      </c>
      <c r="O25" s="4">
        <f>D25/$D$37</f>
        <v>0.38129358720973244</v>
      </c>
      <c r="P25" s="4">
        <f>E25/$E$37</f>
        <v>0.39919290941459334</v>
      </c>
      <c r="Q25" s="4">
        <f>F25/$F$37</f>
        <v>0.41234337120662234</v>
      </c>
      <c r="R25" s="4">
        <f>G25/$G$37</f>
        <v>0.43033391888166822</v>
      </c>
      <c r="S25" s="4">
        <f>H25/$H$37</f>
        <v>0.47862162141662018</v>
      </c>
      <c r="T25" s="4">
        <f>I25/$I$37</f>
        <v>0.43153914867163506</v>
      </c>
    </row>
    <row r="26" spans="1:20" ht="20.100000000000001" customHeight="1" x14ac:dyDescent="0.25">
      <c r="A26" s="17" t="s">
        <v>12</v>
      </c>
      <c r="B26" s="2">
        <v>405260.25818999932</v>
      </c>
      <c r="C26" s="2">
        <v>457958.78597999958</v>
      </c>
      <c r="D26" s="2">
        <v>502600.37856999954</v>
      </c>
      <c r="E26" s="2">
        <v>481375.81374999962</v>
      </c>
      <c r="F26" s="2">
        <v>457775.96464999969</v>
      </c>
      <c r="G26" s="2">
        <v>464378.36709999951</v>
      </c>
      <c r="H26" s="2">
        <v>507210.43414999946</v>
      </c>
      <c r="I26" s="2">
        <v>541202.84610000066</v>
      </c>
      <c r="J26" s="2"/>
      <c r="K26" s="12">
        <f t="shared" ref="K26:K37" si="10">(I26-H26)/I26</f>
        <v>6.2809004414807273E-2</v>
      </c>
      <c r="M26" s="4">
        <f t="shared" ref="M26:M36" si="11">B26/$B$37</f>
        <v>0.28197867398450804</v>
      </c>
      <c r="N26" s="4">
        <f t="shared" ref="N26:N36" si="12">C26/$C$37</f>
        <v>0.29836496333157542</v>
      </c>
      <c r="O26" s="4">
        <f t="shared" ref="O26:O36" si="13">D26/$D$37</f>
        <v>0.30979712125937658</v>
      </c>
      <c r="P26" s="4">
        <f t="shared" ref="P26:P36" si="14">E26/$E$37</f>
        <v>0.2983594088396298</v>
      </c>
      <c r="Q26" s="4">
        <f t="shared" ref="Q26:Q36" si="15">F26/$F$37</f>
        <v>0.27896093663903171</v>
      </c>
      <c r="R26" s="4">
        <f t="shared" ref="R26:R36" si="16">G26/$G$37</f>
        <v>0.28059544174700857</v>
      </c>
      <c r="S26" s="4">
        <f t="shared" ref="S26:S36" si="17">H26/$H$37</f>
        <v>0.30647623987696149</v>
      </c>
      <c r="T26" s="4">
        <f t="shared" ref="T26:T36" si="18">I26/$I$37</f>
        <v>0.29539679116770889</v>
      </c>
    </row>
    <row r="27" spans="1:20" ht="20.100000000000001" customHeight="1" x14ac:dyDescent="0.25">
      <c r="A27" s="17" t="s">
        <v>4</v>
      </c>
      <c r="B27" s="2">
        <v>229273.36924999987</v>
      </c>
      <c r="C27" s="2">
        <v>239015.24774999992</v>
      </c>
      <c r="D27" s="2">
        <v>219694.07424999992</v>
      </c>
      <c r="E27" s="2">
        <v>204618.34200000006</v>
      </c>
      <c r="F27" s="2">
        <v>198537.06425</v>
      </c>
      <c r="G27" s="2">
        <v>173211.97824999993</v>
      </c>
      <c r="H27" s="2">
        <v>201492.01149999996</v>
      </c>
      <c r="I27" s="2">
        <v>219756.24300000005</v>
      </c>
      <c r="J27" s="2"/>
      <c r="K27" s="12">
        <f t="shared" si="10"/>
        <v>8.3111320300466182E-2</v>
      </c>
      <c r="M27" s="4">
        <f t="shared" si="11"/>
        <v>0.15952761055283468</v>
      </c>
      <c r="N27" s="4">
        <f t="shared" si="12"/>
        <v>0.15572094654327828</v>
      </c>
      <c r="O27" s="4">
        <f t="shared" si="13"/>
        <v>0.13541691304340031</v>
      </c>
      <c r="P27" s="4">
        <f t="shared" si="14"/>
        <v>0.12682358733663165</v>
      </c>
      <c r="Q27" s="4">
        <f t="shared" si="15"/>
        <v>0.1209851317621895</v>
      </c>
      <c r="R27" s="4">
        <f t="shared" si="16"/>
        <v>0.10466140327864558</v>
      </c>
      <c r="S27" s="4">
        <f t="shared" si="17"/>
        <v>0.12174929751445757</v>
      </c>
      <c r="T27" s="4">
        <f t="shared" si="18"/>
        <v>0.11994631862907203</v>
      </c>
    </row>
    <row r="28" spans="1:20" ht="20.100000000000001" customHeight="1" x14ac:dyDescent="0.25">
      <c r="A28" s="17" t="s">
        <v>22</v>
      </c>
      <c r="B28" s="2">
        <v>106495.26574999999</v>
      </c>
      <c r="C28" s="2">
        <v>117451.64349999986</v>
      </c>
      <c r="D28" s="2">
        <v>136946.23758999989</v>
      </c>
      <c r="E28" s="2">
        <v>131369.28249999991</v>
      </c>
      <c r="F28" s="2">
        <v>138241.78125</v>
      </c>
      <c r="G28" s="2">
        <v>137261.10249999995</v>
      </c>
      <c r="H28" s="2">
        <v>147523.21224999995</v>
      </c>
      <c r="I28" s="2">
        <v>146950.54149999996</v>
      </c>
      <c r="J28" s="2"/>
      <c r="K28" s="12">
        <f t="shared" si="10"/>
        <v>-3.8970305529632252E-3</v>
      </c>
      <c r="M28" s="4">
        <f t="shared" si="11"/>
        <v>7.4099034422798069E-2</v>
      </c>
      <c r="N28" s="4">
        <f t="shared" si="12"/>
        <v>7.6520980443950198E-2</v>
      </c>
      <c r="O28" s="4">
        <f t="shared" si="13"/>
        <v>8.4412093547151554E-2</v>
      </c>
      <c r="P28" s="4">
        <f t="shared" si="14"/>
        <v>8.1423412533023903E-2</v>
      </c>
      <c r="Q28" s="4">
        <f t="shared" si="15"/>
        <v>8.4242205266571668E-2</v>
      </c>
      <c r="R28" s="4">
        <f t="shared" si="16"/>
        <v>8.2938488136711799E-2</v>
      </c>
      <c r="S28" s="4">
        <f t="shared" si="17"/>
        <v>8.9139253337166269E-2</v>
      </c>
      <c r="T28" s="4">
        <f t="shared" si="18"/>
        <v>8.0207853177912514E-2</v>
      </c>
    </row>
    <row r="29" spans="1:20" ht="20.100000000000001" customHeight="1" x14ac:dyDescent="0.25">
      <c r="A29" s="17" t="s">
        <v>7</v>
      </c>
      <c r="B29" s="2">
        <v>52163.405799999993</v>
      </c>
      <c r="C29" s="2">
        <v>44955.097700000006</v>
      </c>
      <c r="D29" s="2">
        <v>53325.956249999996</v>
      </c>
      <c r="E29" s="2">
        <v>53540.479549999996</v>
      </c>
      <c r="F29" s="2">
        <v>60846.037500000013</v>
      </c>
      <c r="G29" s="2">
        <v>64476.29099999999</v>
      </c>
      <c r="H29" s="2">
        <v>62377.235700000005</v>
      </c>
      <c r="I29" s="2">
        <v>60370.195000000007</v>
      </c>
      <c r="J29" s="2"/>
      <c r="K29" s="12">
        <f t="shared" si="10"/>
        <v>-3.324555602313356E-2</v>
      </c>
      <c r="M29" s="4">
        <f t="shared" si="11"/>
        <v>3.6295115794709246E-2</v>
      </c>
      <c r="N29" s="4">
        <f t="shared" si="12"/>
        <v>2.9288718739449358E-2</v>
      </c>
      <c r="O29" s="4">
        <f t="shared" si="13"/>
        <v>3.2869509134984876E-2</v>
      </c>
      <c r="P29" s="4">
        <f t="shared" si="14"/>
        <v>3.3184687246926102E-2</v>
      </c>
      <c r="Q29" s="4">
        <f t="shared" si="15"/>
        <v>3.7078546980401549E-2</v>
      </c>
      <c r="R29" s="4">
        <f t="shared" si="16"/>
        <v>3.8959078710610523E-2</v>
      </c>
      <c r="S29" s="4">
        <f t="shared" si="17"/>
        <v>3.769074798962313E-2</v>
      </c>
      <c r="T29" s="4">
        <f t="shared" si="18"/>
        <v>3.2950975800806762E-2</v>
      </c>
    </row>
    <row r="30" spans="1:20" ht="20.100000000000001" customHeight="1" x14ac:dyDescent="0.25">
      <c r="A30" s="17" t="s">
        <v>9</v>
      </c>
      <c r="B30" s="2">
        <v>25258.213749999992</v>
      </c>
      <c r="C30" s="2">
        <v>23320.869999999992</v>
      </c>
      <c r="D30" s="2">
        <v>28061.416250000013</v>
      </c>
      <c r="E30" s="2">
        <v>27258.751250000001</v>
      </c>
      <c r="F30" s="2">
        <v>34484.423750000009</v>
      </c>
      <c r="G30" s="2">
        <v>26901.257499999985</v>
      </c>
      <c r="H30" s="2">
        <v>35368.068750000013</v>
      </c>
      <c r="I30" s="2">
        <v>37307.177499999976</v>
      </c>
      <c r="J30" s="2"/>
      <c r="K30" s="12">
        <f t="shared" si="10"/>
        <v>5.1976828051384059E-2</v>
      </c>
      <c r="M30" s="4">
        <f t="shared" si="11"/>
        <v>1.7574577019351126E-2</v>
      </c>
      <c r="N30" s="4">
        <f t="shared" si="12"/>
        <v>1.519379196431514E-2</v>
      </c>
      <c r="O30" s="4">
        <f t="shared" si="13"/>
        <v>1.7296735823091568E-2</v>
      </c>
      <c r="P30" s="4">
        <f t="shared" si="14"/>
        <v>1.6895125754864595E-2</v>
      </c>
      <c r="Q30" s="4">
        <f t="shared" si="15"/>
        <v>2.1014225061187424E-2</v>
      </c>
      <c r="R30" s="4">
        <f t="shared" si="16"/>
        <v>1.6254784388216457E-2</v>
      </c>
      <c r="S30" s="4">
        <f t="shared" si="17"/>
        <v>2.1370760521468822E-2</v>
      </c>
      <c r="T30" s="4">
        <f t="shared" si="18"/>
        <v>2.036282809752232E-2</v>
      </c>
    </row>
    <row r="31" spans="1:20" ht="20.100000000000001" customHeight="1" x14ac:dyDescent="0.25">
      <c r="A31" s="17" t="s">
        <v>8</v>
      </c>
      <c r="B31" s="2">
        <v>11321.519999999999</v>
      </c>
      <c r="C31" s="2">
        <v>14030.255000000006</v>
      </c>
      <c r="D31" s="2">
        <v>15756.894999999999</v>
      </c>
      <c r="E31" s="2">
        <v>19907.642500000002</v>
      </c>
      <c r="F31" s="2">
        <v>29096.216000000004</v>
      </c>
      <c r="G31" s="2">
        <v>30695.73</v>
      </c>
      <c r="H31" s="2">
        <v>29200.097899999997</v>
      </c>
      <c r="I31" s="2">
        <v>33302.558500000006</v>
      </c>
      <c r="J31" s="2"/>
      <c r="K31" s="12">
        <f t="shared" si="10"/>
        <v>0.12318755028986762</v>
      </c>
      <c r="M31" s="4">
        <f t="shared" si="11"/>
        <v>7.8774741232888728E-3</v>
      </c>
      <c r="N31" s="4">
        <f t="shared" si="12"/>
        <v>9.1408586247551001E-3</v>
      </c>
      <c r="O31" s="4">
        <f t="shared" si="13"/>
        <v>9.7123697456714154E-3</v>
      </c>
      <c r="P31" s="4">
        <f t="shared" si="14"/>
        <v>1.2338867633211443E-2</v>
      </c>
      <c r="Q31" s="4">
        <f t="shared" si="15"/>
        <v>1.7730742316751705E-2</v>
      </c>
      <c r="R31" s="4">
        <f t="shared" si="16"/>
        <v>1.8547552016440413E-2</v>
      </c>
      <c r="S31" s="4">
        <f t="shared" si="17"/>
        <v>1.7643833024508705E-2</v>
      </c>
      <c r="T31" s="4">
        <f t="shared" si="18"/>
        <v>1.8177045796165667E-2</v>
      </c>
    </row>
    <row r="32" spans="1:20" ht="20.100000000000001" customHeight="1" x14ac:dyDescent="0.25">
      <c r="A32" s="17" t="s">
        <v>10</v>
      </c>
      <c r="B32" s="2">
        <v>16961.327499999999</v>
      </c>
      <c r="C32" s="2">
        <v>14349.28875</v>
      </c>
      <c r="D32" s="2">
        <v>17215.068749999999</v>
      </c>
      <c r="E32" s="2">
        <v>17048.612500000007</v>
      </c>
      <c r="F32" s="2">
        <v>17999.32375</v>
      </c>
      <c r="G32" s="2">
        <v>17521.002499999999</v>
      </c>
      <c r="H32" s="2">
        <v>19755.805500000002</v>
      </c>
      <c r="I32" s="2">
        <v>27554.911250000001</v>
      </c>
      <c r="J32" s="2"/>
      <c r="K32" s="12">
        <f t="shared" si="10"/>
        <v>0.28303868153449407</v>
      </c>
      <c r="M32" s="4">
        <f t="shared" si="11"/>
        <v>1.1801632508521643E-2</v>
      </c>
      <c r="N32" s="4">
        <f t="shared" si="12"/>
        <v>9.3487124667041878E-3</v>
      </c>
      <c r="O32" s="4">
        <f t="shared" si="13"/>
        <v>1.061117135686653E-2</v>
      </c>
      <c r="P32" s="4">
        <f t="shared" si="14"/>
        <v>1.0566824925021338E-2</v>
      </c>
      <c r="Q32" s="4">
        <f t="shared" si="15"/>
        <v>1.0968483712350737E-2</v>
      </c>
      <c r="R32" s="4">
        <f t="shared" si="16"/>
        <v>1.0586870071144505E-2</v>
      </c>
      <c r="S32" s="4">
        <f t="shared" si="17"/>
        <v>1.1937224823710978E-2</v>
      </c>
      <c r="T32" s="4">
        <f t="shared" si="18"/>
        <v>1.5039892016120337E-2</v>
      </c>
    </row>
    <row r="33" spans="1:20" ht="20.100000000000001" customHeight="1" x14ac:dyDescent="0.25">
      <c r="A33" s="17" t="s">
        <v>13</v>
      </c>
      <c r="B33" s="2">
        <v>9470.182499999999</v>
      </c>
      <c r="C33" s="2">
        <v>8786.6849999999995</v>
      </c>
      <c r="D33" s="2">
        <v>13721.1975</v>
      </c>
      <c r="E33" s="2">
        <v>17493.014999999999</v>
      </c>
      <c r="F33" s="2">
        <v>12092.91</v>
      </c>
      <c r="G33" s="2">
        <v>11520.8025</v>
      </c>
      <c r="H33" s="2">
        <v>16200.172500000001</v>
      </c>
      <c r="I33" s="2">
        <v>22547.872499999998</v>
      </c>
      <c r="J33" s="2"/>
      <c r="K33" s="12">
        <f t="shared" si="10"/>
        <v>0.28152101711591626</v>
      </c>
      <c r="M33" s="4">
        <f t="shared" si="11"/>
        <v>6.5893199487854206E-3</v>
      </c>
      <c r="N33" s="4">
        <f t="shared" si="12"/>
        <v>5.7246176470246782E-3</v>
      </c>
      <c r="O33" s="4">
        <f t="shared" si="13"/>
        <v>8.4575891045400933E-3</v>
      </c>
      <c r="P33" s="4">
        <f t="shared" si="14"/>
        <v>1.0842268068194527E-2</v>
      </c>
      <c r="Q33" s="4">
        <f t="shared" si="15"/>
        <v>7.3692149889755358E-3</v>
      </c>
      <c r="R33" s="4">
        <f t="shared" si="16"/>
        <v>6.9613162364891394E-3</v>
      </c>
      <c r="S33" s="4">
        <f t="shared" si="17"/>
        <v>9.7887732957990456E-3</v>
      </c>
      <c r="T33" s="4">
        <f t="shared" si="18"/>
        <v>1.2306973683076162E-2</v>
      </c>
    </row>
    <row r="34" spans="1:20" ht="20.100000000000001" customHeight="1" x14ac:dyDescent="0.25">
      <c r="A34" s="17" t="s">
        <v>6</v>
      </c>
      <c r="B34" s="2">
        <v>9594.0986000000012</v>
      </c>
      <c r="C34" s="2">
        <v>8784.5043999999998</v>
      </c>
      <c r="D34" s="2">
        <v>11323.349500000002</v>
      </c>
      <c r="E34" s="2">
        <v>10760.371800000006</v>
      </c>
      <c r="F34" s="2">
        <v>9251.5370000000003</v>
      </c>
      <c r="G34" s="2">
        <v>11518.455799999998</v>
      </c>
      <c r="H34" s="2">
        <v>14294.717749999998</v>
      </c>
      <c r="I34" s="2">
        <v>13577.339500000002</v>
      </c>
      <c r="J34" s="2"/>
      <c r="K34" s="12">
        <f t="shared" si="10"/>
        <v>-5.2836437506773401E-2</v>
      </c>
      <c r="M34" s="4">
        <f t="shared" si="11"/>
        <v>6.675540338910501E-3</v>
      </c>
      <c r="N34" s="4">
        <f t="shared" si="12"/>
        <v>5.7231969632012452E-3</v>
      </c>
      <c r="O34" s="4">
        <f t="shared" si="13"/>
        <v>6.979583039898634E-3</v>
      </c>
      <c r="P34" s="4">
        <f t="shared" si="14"/>
        <v>6.6693383369899892E-3</v>
      </c>
      <c r="Q34" s="4">
        <f t="shared" si="15"/>
        <v>5.6377303007681167E-3</v>
      </c>
      <c r="R34" s="4">
        <f t="shared" si="16"/>
        <v>6.9598982692240822E-3</v>
      </c>
      <c r="S34" s="4">
        <f t="shared" si="17"/>
        <v>8.6374235448532788E-3</v>
      </c>
      <c r="T34" s="4">
        <f t="shared" si="18"/>
        <v>7.4107195662335987E-3</v>
      </c>
    </row>
    <row r="35" spans="1:20" ht="20.100000000000001" customHeight="1" x14ac:dyDescent="0.25">
      <c r="A35" s="17" t="s">
        <v>14</v>
      </c>
      <c r="B35" s="2">
        <v>4942.9112500000001</v>
      </c>
      <c r="C35" s="2">
        <v>5431.5912500000004</v>
      </c>
      <c r="D35" s="2">
        <v>4781.5949999999993</v>
      </c>
      <c r="E35" s="2">
        <v>5721.8212499999981</v>
      </c>
      <c r="F35" s="2">
        <v>5808.5037500000008</v>
      </c>
      <c r="G35" s="2">
        <v>5098.6500000000005</v>
      </c>
      <c r="H35" s="2">
        <v>6426.7874999999995</v>
      </c>
      <c r="I35" s="2">
        <v>6474.8925000000017</v>
      </c>
      <c r="J35" s="2"/>
      <c r="K35" s="12">
        <f t="shared" si="10"/>
        <v>7.4294669757068981E-3</v>
      </c>
      <c r="M35" s="4">
        <f t="shared" si="11"/>
        <v>3.439260405456905E-3</v>
      </c>
      <c r="N35" s="4">
        <f t="shared" si="12"/>
        <v>3.5387387986680796E-3</v>
      </c>
      <c r="O35" s="4">
        <f t="shared" si="13"/>
        <v>2.9473204342640928E-3</v>
      </c>
      <c r="P35" s="4">
        <f t="shared" si="14"/>
        <v>3.5464166600664248E-3</v>
      </c>
      <c r="Q35" s="4">
        <f t="shared" si="15"/>
        <v>3.5396040240124682E-3</v>
      </c>
      <c r="R35" s="4">
        <f t="shared" si="16"/>
        <v>3.0808023164337166E-3</v>
      </c>
      <c r="S35" s="4">
        <f t="shared" si="17"/>
        <v>3.8833145670377957E-3</v>
      </c>
      <c r="T35" s="4">
        <f t="shared" si="18"/>
        <v>3.5340953608038739E-3</v>
      </c>
    </row>
    <row r="36" spans="1:20" ht="20.100000000000001" customHeight="1" x14ac:dyDescent="0.25">
      <c r="A36" s="17" t="s">
        <v>15</v>
      </c>
      <c r="B36" s="2">
        <v>481.77</v>
      </c>
      <c r="C36" s="2">
        <v>471.54750000000001</v>
      </c>
      <c r="D36" s="2">
        <v>334.21500000000003</v>
      </c>
      <c r="E36" s="2">
        <v>253.55250000000001</v>
      </c>
      <c r="F36" s="2">
        <v>213.01500000000001</v>
      </c>
      <c r="G36" s="2">
        <v>199.33500000000001</v>
      </c>
      <c r="H36" s="2">
        <v>166.38</v>
      </c>
      <c r="I36" s="2">
        <v>356.01</v>
      </c>
      <c r="J36" s="2"/>
      <c r="K36" s="12">
        <f t="shared" si="10"/>
        <v>0.53265357714670936</v>
      </c>
      <c r="M36" s="4">
        <f t="shared" si="11"/>
        <v>3.3521388544796815E-4</v>
      </c>
      <c r="N36" s="4">
        <f t="shared" si="12"/>
        <v>3.0721815336618639E-4</v>
      </c>
      <c r="O36" s="4">
        <f t="shared" si="13"/>
        <v>2.0600630102247765E-4</v>
      </c>
      <c r="P36" s="4">
        <f t="shared" si="14"/>
        <v>1.5715325084674614E-4</v>
      </c>
      <c r="Q36" s="4">
        <f t="shared" si="15"/>
        <v>1.2980774113729648E-4</v>
      </c>
      <c r="R36" s="4">
        <f t="shared" si="16"/>
        <v>1.2044594740692436E-4</v>
      </c>
      <c r="S36" s="4">
        <f t="shared" si="17"/>
        <v>1.005332567264358E-4</v>
      </c>
      <c r="T36" s="4">
        <f t="shared" si="18"/>
        <v>1.9431570321820583E-4</v>
      </c>
    </row>
    <row r="37" spans="1:20" s="8" customFormat="1" ht="26.25" customHeight="1" thickBot="1" x14ac:dyDescent="0.3">
      <c r="A37" s="6" t="s">
        <v>1</v>
      </c>
      <c r="B37" s="7">
        <v>1437201.8013399993</v>
      </c>
      <c r="C37" s="7">
        <v>1534894.6500500003</v>
      </c>
      <c r="D37" s="7">
        <v>1622353.2889099997</v>
      </c>
      <c r="E37" s="7">
        <v>1613409.1953800002</v>
      </c>
      <c r="F37" s="7">
        <v>1641003.82715</v>
      </c>
      <c r="G37" s="7">
        <f>SUM(G25:G36)</f>
        <v>1654974.7359000007</v>
      </c>
      <c r="H37" s="7">
        <v>1654974.7359000002</v>
      </c>
      <c r="I37" s="7">
        <v>1832121.6150000002</v>
      </c>
      <c r="J37" s="16"/>
      <c r="K37" s="13">
        <f t="shared" si="10"/>
        <v>9.6689476096814678E-2</v>
      </c>
      <c r="M37" s="9">
        <f>SUM(M25:M36)</f>
        <v>1.0000000000000002</v>
      </c>
      <c r="N37" s="9">
        <f t="shared" ref="N37:T37" si="19">SUM(N25:N36)</f>
        <v>1</v>
      </c>
      <c r="O37" s="9">
        <f t="shared" si="19"/>
        <v>1.0000000000000004</v>
      </c>
      <c r="P37" s="9">
        <f t="shared" si="19"/>
        <v>1</v>
      </c>
      <c r="Q37" s="9">
        <f t="shared" si="19"/>
        <v>1</v>
      </c>
      <c r="R37" s="9">
        <f t="shared" si="19"/>
        <v>0.99999999999999989</v>
      </c>
      <c r="S37" s="9">
        <f t="shared" si="19"/>
        <v>1.107039023168934</v>
      </c>
      <c r="T37" s="9">
        <f t="shared" si="19"/>
        <v>1.0370669576702756</v>
      </c>
    </row>
    <row r="40" spans="1:20" ht="15.75" x14ac:dyDescent="0.25">
      <c r="C40" s="19" t="s">
        <v>20</v>
      </c>
    </row>
    <row r="41" spans="1:20" ht="15.75" thickBot="1" x14ac:dyDescent="0.3"/>
    <row r="42" spans="1:20" ht="19.5" customHeight="1" x14ac:dyDescent="0.25">
      <c r="A42" s="21" t="s">
        <v>0</v>
      </c>
      <c r="B42" s="23" t="s">
        <v>11</v>
      </c>
      <c r="C42" s="23"/>
      <c r="D42" s="23"/>
      <c r="E42" s="23"/>
      <c r="F42" s="23"/>
      <c r="G42" s="23"/>
      <c r="H42" s="23"/>
      <c r="I42" s="10"/>
      <c r="J42" s="14"/>
      <c r="K42" s="11" t="s">
        <v>17</v>
      </c>
      <c r="M42" s="20" t="s">
        <v>16</v>
      </c>
      <c r="N42" s="20"/>
      <c r="O42" s="20"/>
      <c r="P42" s="20"/>
      <c r="Q42" s="20"/>
      <c r="R42" s="20"/>
      <c r="S42" s="20"/>
      <c r="T42" s="20"/>
    </row>
    <row r="43" spans="1:20" x14ac:dyDescent="0.25">
      <c r="A43" s="22"/>
      <c r="B43" s="5">
        <v>2015</v>
      </c>
      <c r="C43" s="5">
        <v>2016</v>
      </c>
      <c r="D43" s="5">
        <v>2017</v>
      </c>
      <c r="E43" s="5">
        <v>2018</v>
      </c>
      <c r="F43" s="5">
        <v>2019</v>
      </c>
      <c r="G43" s="5">
        <v>2020</v>
      </c>
      <c r="H43" s="5">
        <v>2021</v>
      </c>
      <c r="I43" s="5">
        <v>2022</v>
      </c>
      <c r="J43" s="15"/>
      <c r="K43" s="3" t="s">
        <v>21</v>
      </c>
      <c r="M43" s="5">
        <v>2015</v>
      </c>
      <c r="N43" s="5">
        <v>2016</v>
      </c>
      <c r="O43" s="5">
        <v>2017</v>
      </c>
      <c r="P43" s="5">
        <v>2018</v>
      </c>
      <c r="Q43" s="5">
        <v>2019</v>
      </c>
      <c r="R43" s="5">
        <v>2020</v>
      </c>
      <c r="S43" s="5">
        <v>2021</v>
      </c>
      <c r="T43" s="5">
        <v>2022</v>
      </c>
    </row>
    <row r="44" spans="1:20" ht="20.100000000000001" customHeight="1" x14ac:dyDescent="0.25">
      <c r="A44" s="1" t="s">
        <v>4</v>
      </c>
      <c r="B44" s="2">
        <v>780821.65124999988</v>
      </c>
      <c r="C44" s="2">
        <v>768611.59750000073</v>
      </c>
      <c r="D44" s="2">
        <v>766652.07375000091</v>
      </c>
      <c r="E44" s="2">
        <v>691812.3955000008</v>
      </c>
      <c r="F44" s="2">
        <v>718431.11624999996</v>
      </c>
      <c r="G44" s="2">
        <v>655372.9425</v>
      </c>
      <c r="H44" s="2">
        <v>653972.93374999939</v>
      </c>
      <c r="I44" s="2">
        <v>704847.93625000026</v>
      </c>
      <c r="J44" s="2"/>
      <c r="K44" s="12">
        <f>(I44-H44)/H44</f>
        <v>7.7793743249088901E-2</v>
      </c>
      <c r="L44" s="12"/>
      <c r="M44" s="4">
        <f>B44/$B$56</f>
        <v>0.52496196265921635</v>
      </c>
      <c r="N44" s="4">
        <f>C44/$C$56</f>
        <v>0.51497547318913905</v>
      </c>
      <c r="O44" s="4">
        <f>D44/$D$56</f>
        <v>0.47730496896807117</v>
      </c>
      <c r="P44" s="4">
        <f>E44/$E$56</f>
        <v>0.42249524337443678</v>
      </c>
      <c r="Q44" s="4">
        <f>F44/$F$56</f>
        <v>0.38276883420063151</v>
      </c>
      <c r="R44" s="4">
        <f>G44/$G$56</f>
        <v>0.33774411426136192</v>
      </c>
      <c r="S44" s="4">
        <f>H44/$H$56</f>
        <v>0.33721327107705845</v>
      </c>
      <c r="T44" s="4">
        <f>I44/$I$56</f>
        <v>0.35413519545356742</v>
      </c>
    </row>
    <row r="45" spans="1:20" ht="20.100000000000001" customHeight="1" x14ac:dyDescent="0.25">
      <c r="A45" s="1" t="s">
        <v>6</v>
      </c>
      <c r="B45" s="2">
        <v>229184.05124999999</v>
      </c>
      <c r="C45" s="2">
        <v>260771.46500000005</v>
      </c>
      <c r="D45" s="2">
        <v>292624.36249999999</v>
      </c>
      <c r="E45" s="2">
        <v>347056.02124999982</v>
      </c>
      <c r="F45" s="2">
        <v>408420.59049999999</v>
      </c>
      <c r="G45" s="2">
        <v>477823.50999999978</v>
      </c>
      <c r="H45" s="2">
        <v>452398.35124999983</v>
      </c>
      <c r="I45" s="2">
        <v>493223.76629999978</v>
      </c>
      <c r="J45" s="2"/>
      <c r="K45" s="12">
        <f t="shared" ref="K45:K56" si="20">(I45-H45)/H45</f>
        <v>9.024218354730347E-2</v>
      </c>
      <c r="L45" s="12"/>
      <c r="M45" s="4">
        <f t="shared" ref="M45:M55" si="21">B45/$B$56</f>
        <v>0.15408500668723027</v>
      </c>
      <c r="N45" s="4">
        <f t="shared" ref="N45:N55" si="22">C45/$C$56</f>
        <v>0.17471881639490863</v>
      </c>
      <c r="O45" s="4">
        <f t="shared" ref="O45:O55" si="23">D45/$D$56</f>
        <v>0.18218311414613053</v>
      </c>
      <c r="P45" s="4">
        <f t="shared" ref="P45:P55" si="24">E45/$E$56</f>
        <v>0.21194982789605454</v>
      </c>
      <c r="Q45" s="4">
        <f t="shared" ref="Q45:Q55" si="25">F45/$F$56</f>
        <v>0.21760008684648688</v>
      </c>
      <c r="R45" s="4">
        <f t="shared" ref="R45:R55" si="26">G45/$G$56</f>
        <v>0.24624464589977324</v>
      </c>
      <c r="S45" s="4">
        <f t="shared" ref="S45:S55" si="27">H45/$H$56</f>
        <v>0.23327376406865041</v>
      </c>
      <c r="T45" s="4">
        <f t="shared" ref="T45:T55" si="28">I45/$I$56</f>
        <v>0.24780933006668077</v>
      </c>
    </row>
    <row r="46" spans="1:20" ht="20.100000000000001" customHeight="1" x14ac:dyDescent="0.25">
      <c r="A46" s="1" t="s">
        <v>7</v>
      </c>
      <c r="B46" s="2">
        <v>251436.73749999993</v>
      </c>
      <c r="C46" s="2">
        <v>247536.30749999988</v>
      </c>
      <c r="D46" s="2">
        <v>289605.16625000007</v>
      </c>
      <c r="E46" s="2">
        <v>308659.65249999991</v>
      </c>
      <c r="F46" s="2">
        <v>349826.21875</v>
      </c>
      <c r="G46" s="2">
        <v>360153.5174999999</v>
      </c>
      <c r="H46" s="2">
        <v>386314.15125</v>
      </c>
      <c r="I46" s="2">
        <v>386304.06374999986</v>
      </c>
      <c r="J46" s="2"/>
      <c r="K46" s="12">
        <f t="shared" si="20"/>
        <v>-2.6112167953204634E-5</v>
      </c>
      <c r="L46" s="12"/>
      <c r="M46" s="4">
        <f t="shared" si="21"/>
        <v>0.16904593128446521</v>
      </c>
      <c r="N46" s="4">
        <f t="shared" si="22"/>
        <v>0.16585116266906777</v>
      </c>
      <c r="O46" s="4">
        <f t="shared" si="23"/>
        <v>0.18030341222950252</v>
      </c>
      <c r="P46" s="4">
        <f t="shared" si="24"/>
        <v>0.18850086504825628</v>
      </c>
      <c r="Q46" s="4">
        <f t="shared" si="25"/>
        <v>0.18638192430011219</v>
      </c>
      <c r="R46" s="4">
        <f t="shared" si="26"/>
        <v>0.18560383390583962</v>
      </c>
      <c r="S46" s="4">
        <f t="shared" si="27"/>
        <v>0.19919824182841442</v>
      </c>
      <c r="T46" s="4">
        <f t="shared" si="28"/>
        <v>0.19408989951570352</v>
      </c>
    </row>
    <row r="47" spans="1:20" ht="20.100000000000001" customHeight="1" x14ac:dyDescent="0.25">
      <c r="A47" s="1" t="s">
        <v>8</v>
      </c>
      <c r="B47" s="2">
        <v>102666.23749999993</v>
      </c>
      <c r="C47" s="2">
        <v>104369.18374999998</v>
      </c>
      <c r="D47" s="2">
        <v>116674.49749999992</v>
      </c>
      <c r="E47" s="2">
        <v>120441.25747999997</v>
      </c>
      <c r="F47" s="2">
        <v>226516.64739999993</v>
      </c>
      <c r="G47" s="2">
        <v>299766.79699999996</v>
      </c>
      <c r="H47" s="2">
        <v>313214.24199999985</v>
      </c>
      <c r="I47" s="2">
        <v>269671.19179999997</v>
      </c>
      <c r="J47" s="2"/>
      <c r="K47" s="12">
        <f t="shared" si="20"/>
        <v>-0.13902002004110625</v>
      </c>
      <c r="L47" s="12"/>
      <c r="M47" s="4">
        <f t="shared" si="21"/>
        <v>6.9024558233697172E-2</v>
      </c>
      <c r="N47" s="4">
        <f t="shared" si="22"/>
        <v>6.9928127500080289E-2</v>
      </c>
      <c r="O47" s="4">
        <f t="shared" si="23"/>
        <v>7.2639622738126977E-2</v>
      </c>
      <c r="P47" s="4">
        <f t="shared" si="24"/>
        <v>7.3554418397719701E-2</v>
      </c>
      <c r="Q47" s="4">
        <f t="shared" si="25"/>
        <v>0.12068451809952278</v>
      </c>
      <c r="R47" s="4">
        <f t="shared" si="26"/>
        <v>0.1544837523372892</v>
      </c>
      <c r="S47" s="4">
        <f t="shared" si="27"/>
        <v>0.16150515356514392</v>
      </c>
      <c r="T47" s="4">
        <f t="shared" si="28"/>
        <v>0.13549030266638512</v>
      </c>
    </row>
    <row r="48" spans="1:20" ht="20.100000000000001" customHeight="1" x14ac:dyDescent="0.25">
      <c r="A48" s="1" t="s">
        <v>5</v>
      </c>
      <c r="B48" s="2">
        <v>53848.482500000071</v>
      </c>
      <c r="C48" s="2">
        <v>49173.168750000033</v>
      </c>
      <c r="D48" s="2">
        <v>50546.283749999988</v>
      </c>
      <c r="E48" s="2">
        <v>54829.585000000021</v>
      </c>
      <c r="F48" s="2">
        <v>53576.836249999993</v>
      </c>
      <c r="G48" s="2">
        <v>55345.288750000043</v>
      </c>
      <c r="H48" s="2">
        <v>58859.083749999962</v>
      </c>
      <c r="I48" s="2">
        <v>55721.722500000018</v>
      </c>
      <c r="J48" s="2"/>
      <c r="K48" s="12">
        <f t="shared" si="20"/>
        <v>-5.330292369697219E-2</v>
      </c>
      <c r="L48" s="12"/>
      <c r="M48" s="4">
        <f t="shared" si="21"/>
        <v>3.6203408312469619E-2</v>
      </c>
      <c r="N48" s="4">
        <f t="shared" si="22"/>
        <v>3.2946387912447063E-2</v>
      </c>
      <c r="O48" s="4">
        <f t="shared" si="23"/>
        <v>3.1469284728775623E-2</v>
      </c>
      <c r="P48" s="4">
        <f t="shared" si="24"/>
        <v>3.348485660184207E-2</v>
      </c>
      <c r="Q48" s="4">
        <f t="shared" si="25"/>
        <v>2.8544898303700987E-2</v>
      </c>
      <c r="R48" s="4">
        <f t="shared" si="26"/>
        <v>2.8521997652364302E-2</v>
      </c>
      <c r="S48" s="4">
        <f t="shared" si="27"/>
        <v>3.0349978018392329E-2</v>
      </c>
      <c r="T48" s="4">
        <f t="shared" si="28"/>
        <v>2.7996142250954831E-2</v>
      </c>
    </row>
    <row r="49" spans="1:20" ht="20.100000000000001" customHeight="1" x14ac:dyDescent="0.25">
      <c r="A49" s="1" t="s">
        <v>22</v>
      </c>
      <c r="B49" s="2">
        <v>26425.157500000001</v>
      </c>
      <c r="C49" s="2">
        <v>17502.494999999999</v>
      </c>
      <c r="D49" s="2">
        <v>41144.700000000004</v>
      </c>
      <c r="E49" s="2">
        <v>53185.326249999998</v>
      </c>
      <c r="F49" s="2">
        <v>44037.165000000001</v>
      </c>
      <c r="G49" s="2">
        <v>36046.68</v>
      </c>
      <c r="H49" s="2">
        <v>27024.46</v>
      </c>
      <c r="I49" s="2">
        <v>22681.050000000007</v>
      </c>
      <c r="J49" s="2"/>
      <c r="K49" s="12">
        <f t="shared" si="20"/>
        <v>-0.16072143532192662</v>
      </c>
      <c r="L49" s="12"/>
      <c r="M49" s="4">
        <f t="shared" si="21"/>
        <v>1.7766160201335621E-2</v>
      </c>
      <c r="N49" s="4">
        <f t="shared" si="22"/>
        <v>1.1726801513186291E-2</v>
      </c>
      <c r="O49" s="4">
        <f t="shared" si="23"/>
        <v>2.5616013350933137E-2</v>
      </c>
      <c r="P49" s="4">
        <f t="shared" si="24"/>
        <v>3.2480694916867163E-2</v>
      </c>
      <c r="Q49" s="4">
        <f t="shared" si="25"/>
        <v>2.346231103760444E-2</v>
      </c>
      <c r="R49" s="4">
        <f t="shared" si="26"/>
        <v>1.8576528292763246E-2</v>
      </c>
      <c r="S49" s="4">
        <f t="shared" si="27"/>
        <v>1.39348374915694E-2</v>
      </c>
      <c r="T49" s="4">
        <f t="shared" si="28"/>
        <v>1.1395589973031058E-2</v>
      </c>
    </row>
    <row r="50" spans="1:20" ht="20.100000000000001" customHeight="1" x14ac:dyDescent="0.25">
      <c r="A50" s="1" t="s">
        <v>12</v>
      </c>
      <c r="B50" s="2"/>
      <c r="C50" s="2"/>
      <c r="D50" s="2"/>
      <c r="E50" s="2">
        <v>2368.105</v>
      </c>
      <c r="F50" s="2">
        <v>13105.282499999999</v>
      </c>
      <c r="G50" s="2">
        <v>15838.1525</v>
      </c>
      <c r="H50" s="2">
        <v>13239.390000000001</v>
      </c>
      <c r="I50" s="2">
        <v>14551.727500000001</v>
      </c>
      <c r="J50" s="2"/>
      <c r="K50" s="12">
        <f t="shared" si="20"/>
        <v>9.9123713403714189E-2</v>
      </c>
      <c r="L50" s="12"/>
      <c r="M50" s="4">
        <f t="shared" si="21"/>
        <v>0</v>
      </c>
      <c r="N50" s="4">
        <f t="shared" si="22"/>
        <v>0</v>
      </c>
      <c r="O50" s="4">
        <f t="shared" si="23"/>
        <v>0</v>
      </c>
      <c r="P50" s="4">
        <f t="shared" si="24"/>
        <v>1.4462202539578803E-3</v>
      </c>
      <c r="Q50" s="4">
        <f t="shared" si="25"/>
        <v>6.9822890336077329E-3</v>
      </c>
      <c r="R50" s="4">
        <f t="shared" si="26"/>
        <v>8.1621355426172108E-3</v>
      </c>
      <c r="S50" s="4">
        <f t="shared" si="27"/>
        <v>6.826732084101182E-3</v>
      </c>
      <c r="T50" s="4">
        <f t="shared" si="28"/>
        <v>7.3111923825960557E-3</v>
      </c>
    </row>
    <row r="51" spans="1:20" ht="20.100000000000001" customHeight="1" x14ac:dyDescent="0.25">
      <c r="A51" s="1" t="s">
        <v>9</v>
      </c>
      <c r="B51" s="2">
        <v>21985.157499999998</v>
      </c>
      <c r="C51" s="2">
        <v>20144.094999999987</v>
      </c>
      <c r="D51" s="2">
        <v>24329.815999999999</v>
      </c>
      <c r="E51" s="2">
        <v>29214.954999999994</v>
      </c>
      <c r="F51" s="2">
        <v>36763.749999999993</v>
      </c>
      <c r="G51" s="2">
        <v>17855.049999999996</v>
      </c>
      <c r="H51" s="2">
        <v>11858.571000000002</v>
      </c>
      <c r="I51" s="2">
        <v>13622.736750000002</v>
      </c>
      <c r="J51" s="2"/>
      <c r="K51" s="12">
        <f t="shared" si="20"/>
        <v>0.14876714487774284</v>
      </c>
      <c r="L51" s="12"/>
      <c r="M51" s="4">
        <f t="shared" si="21"/>
        <v>1.4781059685135095E-2</v>
      </c>
      <c r="N51" s="4">
        <f t="shared" si="22"/>
        <v>1.3496693113054351E-2</v>
      </c>
      <c r="O51" s="4">
        <f t="shared" si="23"/>
        <v>1.5147343193211923E-2</v>
      </c>
      <c r="P51" s="4">
        <f t="shared" si="24"/>
        <v>1.7841801625970148E-2</v>
      </c>
      <c r="Q51" s="4">
        <f t="shared" si="25"/>
        <v>1.9587149568068927E-2</v>
      </c>
      <c r="R51" s="4">
        <f t="shared" si="26"/>
        <v>9.2015364936161199E-3</v>
      </c>
      <c r="S51" s="4">
        <f t="shared" si="27"/>
        <v>6.114729388385102E-3</v>
      </c>
      <c r="T51" s="4">
        <f t="shared" si="28"/>
        <v>6.8444416071364277E-3</v>
      </c>
    </row>
    <row r="52" spans="1:20" ht="20.100000000000001" customHeight="1" x14ac:dyDescent="0.25">
      <c r="A52" s="1" t="s">
        <v>15</v>
      </c>
      <c r="B52" s="2">
        <v>5602.4125000000004</v>
      </c>
      <c r="C52" s="2">
        <v>7834.4899999999989</v>
      </c>
      <c r="D52" s="2">
        <v>7757.0300000000007</v>
      </c>
      <c r="E52" s="2">
        <v>10977.085000000003</v>
      </c>
      <c r="F52" s="2">
        <v>9867.8125</v>
      </c>
      <c r="G52" s="2">
        <v>7146.2999999999993</v>
      </c>
      <c r="H52" s="2">
        <v>8673.5850000000028</v>
      </c>
      <c r="I52" s="2">
        <v>12031.692500000001</v>
      </c>
      <c r="J52" s="2"/>
      <c r="K52" s="12">
        <f t="shared" si="20"/>
        <v>0.38716488049635728</v>
      </c>
      <c r="L52" s="12"/>
      <c r="M52" s="4">
        <f t="shared" si="21"/>
        <v>3.7666136139005118E-3</v>
      </c>
      <c r="N52" s="4">
        <f t="shared" si="22"/>
        <v>5.249166429531495E-3</v>
      </c>
      <c r="O52" s="4">
        <f t="shared" si="23"/>
        <v>4.8293992675505926E-3</v>
      </c>
      <c r="P52" s="4">
        <f t="shared" si="24"/>
        <v>6.7037917053581839E-3</v>
      </c>
      <c r="Q52" s="4">
        <f t="shared" si="25"/>
        <v>5.2574157790530127E-3</v>
      </c>
      <c r="R52" s="4">
        <f t="shared" si="26"/>
        <v>3.6828202802192595E-3</v>
      </c>
      <c r="S52" s="4">
        <f t="shared" si="27"/>
        <v>4.4724296968122216E-3</v>
      </c>
      <c r="T52" s="4">
        <f t="shared" si="28"/>
        <v>6.0450567505293167E-3</v>
      </c>
    </row>
    <row r="53" spans="1:20" ht="20.100000000000001" customHeight="1" x14ac:dyDescent="0.25">
      <c r="A53" s="1" t="s">
        <v>10</v>
      </c>
      <c r="B53" s="2">
        <v>7629.5975000000008</v>
      </c>
      <c r="C53" s="2">
        <v>7906.7025000000003</v>
      </c>
      <c r="D53" s="2">
        <v>7864.3249999999998</v>
      </c>
      <c r="E53" s="2">
        <v>9951.1725000000006</v>
      </c>
      <c r="F53" s="2">
        <v>7928.8625000000002</v>
      </c>
      <c r="G53" s="2">
        <v>9567.5349999999999</v>
      </c>
      <c r="H53" s="2">
        <v>8484.5</v>
      </c>
      <c r="I53" s="2">
        <v>11445.8575</v>
      </c>
      <c r="J53" s="2"/>
      <c r="K53" s="12">
        <f t="shared" si="20"/>
        <v>0.34903146914962579</v>
      </c>
      <c r="L53" s="12"/>
      <c r="M53" s="4">
        <f t="shared" si="21"/>
        <v>5.1295305035252781E-3</v>
      </c>
      <c r="N53" s="4">
        <f t="shared" si="22"/>
        <v>5.2975493403262693E-3</v>
      </c>
      <c r="O53" s="4">
        <f t="shared" si="23"/>
        <v>4.8961993694467869E-3</v>
      </c>
      <c r="P53" s="4">
        <f t="shared" si="24"/>
        <v>6.0772589138271636E-3</v>
      </c>
      <c r="Q53" s="4">
        <f t="shared" si="25"/>
        <v>4.2243736205406944E-3</v>
      </c>
      <c r="R53" s="4">
        <f t="shared" si="26"/>
        <v>4.930595123309625E-3</v>
      </c>
      <c r="S53" s="4">
        <f t="shared" si="27"/>
        <v>4.3749302926763597E-3</v>
      </c>
      <c r="T53" s="4">
        <f t="shared" si="28"/>
        <v>5.7507169623867626E-3</v>
      </c>
    </row>
    <row r="54" spans="1:20" ht="20.100000000000001" customHeight="1" x14ac:dyDescent="0.25">
      <c r="A54" s="1" t="s">
        <v>14</v>
      </c>
      <c r="B54" s="2">
        <v>4686.3650000000007</v>
      </c>
      <c r="C54" s="2">
        <v>5730.3424999999988</v>
      </c>
      <c r="D54" s="2">
        <v>6120.9950000000008</v>
      </c>
      <c r="E54" s="2">
        <v>5643.237500000002</v>
      </c>
      <c r="F54" s="2">
        <v>6899.3300000000027</v>
      </c>
      <c r="G54" s="2">
        <v>4922.7074999999995</v>
      </c>
      <c r="H54" s="2">
        <v>4685.2925000000014</v>
      </c>
      <c r="I54" s="2">
        <v>4776.8449999999993</v>
      </c>
      <c r="J54" s="2"/>
      <c r="K54" s="12">
        <f t="shared" si="20"/>
        <v>1.9540402226754881E-2</v>
      </c>
      <c r="L54" s="12"/>
      <c r="M54" s="4">
        <f t="shared" si="21"/>
        <v>3.1507366172531695E-3</v>
      </c>
      <c r="N54" s="4">
        <f t="shared" si="22"/>
        <v>3.8393719923974093E-3</v>
      </c>
      <c r="O54" s="4">
        <f t="shared" si="23"/>
        <v>3.8108307908672318E-3</v>
      </c>
      <c r="P54" s="4">
        <f t="shared" si="24"/>
        <v>3.4463692996698357E-3</v>
      </c>
      <c r="Q54" s="4">
        <f t="shared" si="25"/>
        <v>3.6758548469474706E-3</v>
      </c>
      <c r="R54" s="4">
        <f t="shared" si="26"/>
        <v>2.5368997963404068E-3</v>
      </c>
      <c r="S54" s="4">
        <f t="shared" si="27"/>
        <v>2.4159146783309989E-3</v>
      </c>
      <c r="T54" s="4">
        <f t="shared" si="28"/>
        <v>2.4000197074087628E-3</v>
      </c>
    </row>
    <row r="55" spans="1:20" ht="20.100000000000001" customHeight="1" x14ac:dyDescent="0.25">
      <c r="A55" s="1" t="s">
        <v>13</v>
      </c>
      <c r="B55" s="2">
        <v>3101.25</v>
      </c>
      <c r="C55" s="2">
        <v>2940.9375</v>
      </c>
      <c r="D55" s="2">
        <v>2890.875</v>
      </c>
      <c r="E55" s="2">
        <v>3305.4300000000003</v>
      </c>
      <c r="F55" s="2">
        <v>1558.5</v>
      </c>
      <c r="G55" s="2">
        <v>603.75</v>
      </c>
      <c r="H55" s="2">
        <v>620.625</v>
      </c>
      <c r="I55" s="2">
        <v>1457.15</v>
      </c>
      <c r="J55" s="2"/>
      <c r="K55" s="12">
        <f t="shared" si="20"/>
        <v>1.3478751258811683</v>
      </c>
      <c r="L55" s="12"/>
      <c r="M55" s="4">
        <f t="shared" si="21"/>
        <v>2.085032201771819E-3</v>
      </c>
      <c r="N55" s="4">
        <f t="shared" si="22"/>
        <v>1.9704499458612218E-3</v>
      </c>
      <c r="O55" s="4">
        <f t="shared" si="23"/>
        <v>1.7998112173834985E-3</v>
      </c>
      <c r="P55" s="4">
        <f t="shared" si="24"/>
        <v>2.0186519660403556E-3</v>
      </c>
      <c r="Q55" s="4">
        <f t="shared" si="25"/>
        <v>8.3034436372338041E-4</v>
      </c>
      <c r="R55" s="4">
        <f t="shared" si="26"/>
        <v>3.1114041450574115E-4</v>
      </c>
      <c r="S55" s="4">
        <f t="shared" si="27"/>
        <v>3.200178104652326E-4</v>
      </c>
      <c r="T55" s="4">
        <f t="shared" si="28"/>
        <v>7.3211266362016754E-4</v>
      </c>
    </row>
    <row r="56" spans="1:20" s="8" customFormat="1" ht="26.25" customHeight="1" thickBot="1" x14ac:dyDescent="0.3">
      <c r="A56" s="6" t="s">
        <v>1</v>
      </c>
      <c r="B56" s="7">
        <v>1487387.0999999996</v>
      </c>
      <c r="C56" s="7">
        <v>1492520.7850000008</v>
      </c>
      <c r="D56" s="7">
        <v>1606210.1247500009</v>
      </c>
      <c r="E56" s="7">
        <v>1637444.2229800003</v>
      </c>
      <c r="F56" s="7">
        <v>1876932.1116499999</v>
      </c>
      <c r="G56" s="7">
        <v>1940442.2307499999</v>
      </c>
      <c r="H56" s="7">
        <v>1939345.185499999</v>
      </c>
      <c r="I56" s="7">
        <v>1990335.7398499995</v>
      </c>
      <c r="J56" s="16"/>
      <c r="K56" s="13">
        <f t="shared" si="20"/>
        <v>2.6292665550848943E-2</v>
      </c>
      <c r="L56" s="12"/>
      <c r="M56" s="9">
        <f>SUM(M44:M55)</f>
        <v>1</v>
      </c>
      <c r="N56" s="9">
        <f t="shared" ref="N56:T56" si="29">SUM(N44:N55)</f>
        <v>0.99999999999999978</v>
      </c>
      <c r="O56" s="9">
        <f t="shared" si="29"/>
        <v>0.99999999999999978</v>
      </c>
      <c r="P56" s="9">
        <f t="shared" si="29"/>
        <v>1</v>
      </c>
      <c r="Q56" s="9">
        <f t="shared" si="29"/>
        <v>1</v>
      </c>
      <c r="R56" s="9">
        <f t="shared" si="29"/>
        <v>0.99999999999999989</v>
      </c>
      <c r="S56" s="9">
        <f t="shared" si="29"/>
        <v>1.0000000000000002</v>
      </c>
      <c r="T56" s="9">
        <f t="shared" si="29"/>
        <v>1.0000000000000002</v>
      </c>
    </row>
    <row r="58" spans="1:20" x14ac:dyDescent="0.25">
      <c r="A58" t="s">
        <v>2</v>
      </c>
    </row>
    <row r="60" spans="1:20" x14ac:dyDescent="0.25">
      <c r="A60" t="s">
        <v>3</v>
      </c>
    </row>
  </sheetData>
  <sortState xmlns:xlrd2="http://schemas.microsoft.com/office/spreadsheetml/2017/richdata2" ref="A25:N36">
    <sortCondition descending="1" ref="N25:N36"/>
  </sortState>
  <mergeCells count="9">
    <mergeCell ref="M4:T4"/>
    <mergeCell ref="M23:T23"/>
    <mergeCell ref="M42:T42"/>
    <mergeCell ref="A4:A5"/>
    <mergeCell ref="B4:H4"/>
    <mergeCell ref="A42:A43"/>
    <mergeCell ref="B42:H42"/>
    <mergeCell ref="A23:A24"/>
    <mergeCell ref="B23:H2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9A57A4E-F82B-4AA7-B337-C1D845BBBC8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K6:K18</xm:sqref>
        </x14:conditionalFormatting>
        <x14:conditionalFormatting xmlns:xm="http://schemas.microsoft.com/office/excel/2006/main">
          <x14:cfRule type="iconSet" priority="2" id="{02F58312-44CD-40A1-9C6B-F8739C817A3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K25:K37</xm:sqref>
        </x14:conditionalFormatting>
        <x14:conditionalFormatting xmlns:xm="http://schemas.microsoft.com/office/excel/2006/main">
          <x14:cfRule type="iconSet" priority="1" id="{293A2CBB-A2E8-42B1-B3AB-76F83245E2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K44:L56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2023-02-17T11:46:27Z</cp:lastPrinted>
  <dcterms:created xsi:type="dcterms:W3CDTF">2019-03-20T16:25:32Z</dcterms:created>
  <dcterms:modified xsi:type="dcterms:W3CDTF">2023-02-19T15:43:39Z</dcterms:modified>
</cp:coreProperties>
</file>